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lejandra\Indicadores\GUIA_METODOLOGICA\Ejemplo_Gonza\Ejemplo\"/>
    </mc:Choice>
  </mc:AlternateContent>
  <bookViews>
    <workbookView xWindow="0" yWindow="450" windowWidth="20490" windowHeight="7905" firstSheet="1" activeTab="3"/>
  </bookViews>
  <sheets>
    <sheet name="descriptivo" sheetId="1" r:id="rId1"/>
    <sheet name=" pareto_hogar" sheetId="2" r:id="rId2"/>
    <sheet name="pareto_hogartotal" sheetId="3" r:id="rId3"/>
    <sheet name="Tablas_contingencia" sheetId="4" r:id="rId4"/>
  </sheets>
  <definedNames>
    <definedName name="_xlnm.Print_Area" localSheetId="1">' pareto_hogar'!$A$1:$J$67</definedName>
    <definedName name="_xlnm.Print_Area" localSheetId="0">descriptivo!$A$1:$F$38</definedName>
    <definedName name="_xlnm.Print_Area" localSheetId="2">pareto_hogartotal!$A$1:$J$81</definedName>
    <definedName name="_xlnm.Print_Area" localSheetId="3">Tablas_contingencia!$A$2:$AD$219</definedName>
    <definedName name="_xlnm.Print_Titles" localSheetId="1">' pareto_hogar'!$1:$6</definedName>
    <definedName name="_xlnm.Print_Titles" localSheetId="2">pareto_hogartotal!$1:$6</definedName>
    <definedName name="_xlnm.Print_Titles" localSheetId="3">Tablas_contingencia!$1:$8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3" l="1"/>
  <c r="H11" i="3" s="1"/>
  <c r="D17" i="3"/>
  <c r="C18" i="3" s="1"/>
  <c r="D18" i="3" s="1"/>
  <c r="C19" i="3" s="1"/>
  <c r="D19" i="3" s="1"/>
  <c r="C20" i="3" s="1"/>
  <c r="D20" i="3" s="1"/>
  <c r="C21" i="3" s="1"/>
  <c r="D21" i="3" s="1"/>
  <c r="C22" i="3" s="1"/>
  <c r="D22" i="3" s="1"/>
  <c r="C23" i="3" s="1"/>
  <c r="D23" i="3" s="1"/>
  <c r="C24" i="3" s="1"/>
  <c r="D24" i="3" s="1"/>
  <c r="C25" i="3" s="1"/>
  <c r="D25" i="3" s="1"/>
  <c r="C26" i="3" s="1"/>
  <c r="D26" i="3" s="1"/>
  <c r="C27" i="3" s="1"/>
  <c r="D27" i="3" s="1"/>
  <c r="C28" i="3" s="1"/>
  <c r="D28" i="3" s="1"/>
  <c r="C29" i="3" s="1"/>
  <c r="D29" i="3" s="1"/>
  <c r="C30" i="3" s="1"/>
  <c r="D30" i="3" s="1"/>
  <c r="C31" i="3" s="1"/>
  <c r="D31" i="3" s="1"/>
  <c r="I11" i="3"/>
  <c r="E11" i="3"/>
  <c r="D15" i="2"/>
  <c r="C16" i="2" s="1"/>
  <c r="D16" i="2" s="1"/>
  <c r="C17" i="2" s="1"/>
  <c r="D17" i="2" s="1"/>
  <c r="C18" i="2" s="1"/>
  <c r="D18" i="2" s="1"/>
  <c r="C19" i="2" s="1"/>
  <c r="D19" i="2" s="1"/>
  <c r="C20" i="2" s="1"/>
  <c r="D20" i="2" s="1"/>
  <c r="C21" i="2" s="1"/>
  <c r="D21" i="2" s="1"/>
  <c r="C22" i="2" s="1"/>
  <c r="D22" i="2" s="1"/>
  <c r="C23" i="2" s="1"/>
  <c r="D23" i="2" s="1"/>
  <c r="C24" i="2" s="1"/>
  <c r="D24" i="2" s="1"/>
  <c r="C25" i="2" s="1"/>
  <c r="D25" i="2" s="1"/>
  <c r="C26" i="2" s="1"/>
  <c r="D26" i="2" s="1"/>
  <c r="C27" i="2" s="1"/>
  <c r="D27" i="2" s="1"/>
  <c r="C28" i="2" s="1"/>
  <c r="D28" i="2" s="1"/>
  <c r="C29" i="2" s="1"/>
  <c r="D29" i="2" s="1"/>
  <c r="D10" i="2"/>
  <c r="C10" i="2"/>
  <c r="I10" i="2"/>
  <c r="G10" i="2"/>
  <c r="H10" i="2" s="1"/>
  <c r="E10" i="2"/>
  <c r="J11" i="3" l="1"/>
  <c r="J10" i="2"/>
</calcChain>
</file>

<file path=xl/sharedStrings.xml><?xml version="1.0" encoding="utf-8"?>
<sst xmlns="http://schemas.openxmlformats.org/spreadsheetml/2006/main" count="829" uniqueCount="588">
  <si>
    <t>Media</t>
  </si>
  <si>
    <t>Error típico</t>
  </si>
  <si>
    <t>Mediana</t>
  </si>
  <si>
    <t>Moda</t>
  </si>
  <si>
    <t>Desviación estándar</t>
  </si>
  <si>
    <t>Varianza de la muestra</t>
  </si>
  <si>
    <t>Curtosis</t>
  </si>
  <si>
    <t>Coeficiente de asimetría</t>
  </si>
  <si>
    <t>Rango</t>
  </si>
  <si>
    <t>Mínimo</t>
  </si>
  <si>
    <t>Máximo</t>
  </si>
  <si>
    <t>Suma</t>
  </si>
  <si>
    <t>Cuenta</t>
  </si>
  <si>
    <t>Mayor (1)</t>
  </si>
  <si>
    <t>Menor(1)</t>
  </si>
  <si>
    <t>Nivel de confianza(95,0%)</t>
  </si>
  <si>
    <t>n</t>
  </si>
  <si>
    <t>NC</t>
  </si>
  <si>
    <t>NC'</t>
  </si>
  <si>
    <t>R</t>
  </si>
  <si>
    <t>A</t>
  </si>
  <si>
    <t>R'</t>
  </si>
  <si>
    <t>Inc</t>
  </si>
  <si>
    <t>Max</t>
  </si>
  <si>
    <t>Min</t>
  </si>
  <si>
    <t>Ni</t>
  </si>
  <si>
    <t>Lm</t>
  </si>
  <si>
    <t>Ls</t>
  </si>
  <si>
    <t>Clase</t>
  </si>
  <si>
    <t>y mayor...</t>
  </si>
  <si>
    <t>Frecuencia</t>
  </si>
  <si>
    <t>% acumulado</t>
  </si>
  <si>
    <t>Frequencia</t>
  </si>
  <si>
    <t>Porcentaje</t>
  </si>
  <si>
    <t>Total</t>
  </si>
  <si>
    <t>Pct fila</t>
  </si>
  <si>
    <t>Pct col</t>
  </si>
  <si>
    <t>16.01</t>
  </si>
  <si>
    <t>45.98</t>
  </si>
  <si>
    <t>62.00</t>
  </si>
  <si>
    <t>25.83</t>
  </si>
  <si>
    <t>74.17</t>
  </si>
  <si>
    <t>44.59</t>
  </si>
  <si>
    <t>71.75</t>
  </si>
  <si>
    <t>19.90</t>
  </si>
  <si>
    <t>18.10</t>
  </si>
  <si>
    <t>38.00</t>
  </si>
  <si>
    <t>52.37</t>
  </si>
  <si>
    <t>47.63</t>
  </si>
  <si>
    <t>55.41</t>
  </si>
  <si>
    <t>28.25</t>
  </si>
  <si>
    <t>35.92</t>
  </si>
  <si>
    <t>64.08</t>
  </si>
  <si>
    <t>100.00</t>
  </si>
  <si>
    <t>27.37</t>
  </si>
  <si>
    <t>72.63</t>
  </si>
  <si>
    <t>0.12</t>
  </si>
  <si>
    <t>1.90</t>
  </si>
  <si>
    <t>78.11</t>
  </si>
  <si>
    <t>3.34</t>
  </si>
  <si>
    <t>1.18</t>
  </si>
  <si>
    <t>1.66</t>
  </si>
  <si>
    <t>11.79</t>
  </si>
  <si>
    <t>19.44</t>
  </si>
  <si>
    <t>29.25</t>
  </si>
  <si>
    <t>27.88</t>
  </si>
  <si>
    <t>22.03</t>
  </si>
  <si>
    <t>31.64</t>
  </si>
  <si>
    <t>32.13</t>
  </si>
  <si>
    <t>34.45</t>
  </si>
  <si>
    <t>22.99</t>
  </si>
  <si>
    <t>0.09</t>
  </si>
  <si>
    <t>2.03</t>
  </si>
  <si>
    <t>79.59</t>
  </si>
  <si>
    <t>2.69</t>
  </si>
  <si>
    <t>1.36</t>
  </si>
  <si>
    <t>1.95</t>
  </si>
  <si>
    <t>2.39</t>
  </si>
  <si>
    <t>9.91</t>
  </si>
  <si>
    <t>0.02</t>
  </si>
  <si>
    <t>0.56</t>
  </si>
  <si>
    <t>21.78</t>
  </si>
  <si>
    <t>0.74</t>
  </si>
  <si>
    <t>0.37</t>
  </si>
  <si>
    <t>0.53</t>
  </si>
  <si>
    <t>0.65</t>
  </si>
  <si>
    <t>2.71</t>
  </si>
  <si>
    <t>80.56</t>
  </si>
  <si>
    <t>70.75</t>
  </si>
  <si>
    <t>72.12</t>
  </si>
  <si>
    <t>77.97</t>
  </si>
  <si>
    <t>68.36</t>
  </si>
  <si>
    <t>67.87</t>
  </si>
  <si>
    <t>65.55</t>
  </si>
  <si>
    <t>77.01</t>
  </si>
  <si>
    <t>0.13</t>
  </si>
  <si>
    <t>1.85</t>
  </si>
  <si>
    <t>77.55</t>
  </si>
  <si>
    <t>3.59</t>
  </si>
  <si>
    <t>1.11</t>
  </si>
  <si>
    <t>1.55</t>
  </si>
  <si>
    <t>1.71</t>
  </si>
  <si>
    <t>12.51</t>
  </si>
  <si>
    <t>0.10</t>
  </si>
  <si>
    <t>1.35</t>
  </si>
  <si>
    <t>56.33</t>
  </si>
  <si>
    <t>2.60</t>
  </si>
  <si>
    <t>0.81</t>
  </si>
  <si>
    <t>1.13</t>
  </si>
  <si>
    <t>1.24</t>
  </si>
  <si>
    <t>9.08</t>
  </si>
  <si>
    <t>70.28</t>
  </si>
  <si>
    <t>29.72</t>
  </si>
  <si>
    <t>98.22</t>
  </si>
  <si>
    <t>29.50</t>
  </si>
  <si>
    <t>88.73</t>
  </si>
  <si>
    <t>11.27</t>
  </si>
  <si>
    <t>77.80</t>
  </si>
  <si>
    <t>69.03</t>
  </si>
  <si>
    <t>8.77</t>
  </si>
  <si>
    <t>1.78</t>
  </si>
  <si>
    <t>70.50</t>
  </si>
  <si>
    <t>5.64</t>
  </si>
  <si>
    <t>94.36</t>
  </si>
  <si>
    <t>22.20</t>
  </si>
  <si>
    <t>1.25</t>
  </si>
  <si>
    <t>20.95</t>
  </si>
  <si>
    <t>84.63</t>
  </si>
  <si>
    <t>15.37</t>
  </si>
  <si>
    <t>90.89</t>
  </si>
  <si>
    <t>5.70</t>
  </si>
  <si>
    <t>98.87</t>
  </si>
  <si>
    <t>76.92</t>
  </si>
  <si>
    <t>0.88</t>
  </si>
  <si>
    <t>9.11</t>
  </si>
  <si>
    <t>94.30</t>
  </si>
  <si>
    <t>34.73</t>
  </si>
  <si>
    <t>65.27</t>
  </si>
  <si>
    <t>7.71</t>
  </si>
  <si>
    <t>14.49</t>
  </si>
  <si>
    <t>0.21</t>
  </si>
  <si>
    <t>0.17</t>
  </si>
  <si>
    <t>69.49</t>
  </si>
  <si>
    <t>30.51</t>
  </si>
  <si>
    <t>0.20</t>
  </si>
  <si>
    <t>0.14</t>
  </si>
  <si>
    <t>0.06</t>
  </si>
  <si>
    <t>3.98</t>
  </si>
  <si>
    <t>1.75</t>
  </si>
  <si>
    <t>80.19</t>
  </si>
  <si>
    <t>19.81</t>
  </si>
  <si>
    <t>3.18</t>
  </si>
  <si>
    <t>2.55</t>
  </si>
  <si>
    <t>0.63</t>
  </si>
  <si>
    <t>3.37</t>
  </si>
  <si>
    <t>2.44</t>
  </si>
  <si>
    <t>71.13</t>
  </si>
  <si>
    <t>28.87</t>
  </si>
  <si>
    <t>3.03</t>
  </si>
  <si>
    <t>2.16</t>
  </si>
  <si>
    <t>3.05</t>
  </si>
  <si>
    <t>2.90</t>
  </si>
  <si>
    <t>65.22</t>
  </si>
  <si>
    <t>34.78</t>
  </si>
  <si>
    <t>3.00</t>
  </si>
  <si>
    <t>1.96</t>
  </si>
  <si>
    <t>1.04</t>
  </si>
  <si>
    <t>3.15</t>
  </si>
  <si>
    <t>2.88</t>
  </si>
  <si>
    <t>66.09</t>
  </si>
  <si>
    <t>33.91</t>
  </si>
  <si>
    <t>2.02</t>
  </si>
  <si>
    <t>0.04</t>
  </si>
  <si>
    <t>3.08</t>
  </si>
  <si>
    <t>2.35</t>
  </si>
  <si>
    <t>97.65</t>
  </si>
  <si>
    <t>0.03</t>
  </si>
  <si>
    <t>1.60</t>
  </si>
  <si>
    <t>5.56</t>
  </si>
  <si>
    <t>33.92</t>
  </si>
  <si>
    <t>66.08</t>
  </si>
  <si>
    <t>3.02</t>
  </si>
  <si>
    <t>1.03</t>
  </si>
  <si>
    <t>2.00</t>
  </si>
  <si>
    <t>6.65</t>
  </si>
  <si>
    <t>4.89</t>
  </si>
  <si>
    <t>70.82</t>
  </si>
  <si>
    <t>29.18</t>
  </si>
  <si>
    <t>6.02</t>
  </si>
  <si>
    <t>4.26</t>
  </si>
  <si>
    <t>1.76</t>
  </si>
  <si>
    <t>8.28</t>
  </si>
  <si>
    <t>4.38</t>
  </si>
  <si>
    <t>77.14</t>
  </si>
  <si>
    <t>22.86</t>
  </si>
  <si>
    <t>6.88</t>
  </si>
  <si>
    <t>5.31</t>
  </si>
  <si>
    <t>1.57</t>
  </si>
  <si>
    <t>3.31</t>
  </si>
  <si>
    <t>2.53</t>
  </si>
  <si>
    <t>70.00</t>
  </si>
  <si>
    <t>30.00</t>
  </si>
  <si>
    <t>2.12</t>
  </si>
  <si>
    <t>0.91</t>
  </si>
  <si>
    <t>2.43</t>
  </si>
  <si>
    <t>4.10</t>
  </si>
  <si>
    <t>51.38</t>
  </si>
  <si>
    <t>48.62</t>
  </si>
  <si>
    <t>1.56</t>
  </si>
  <si>
    <t>1.47</t>
  </si>
  <si>
    <t>1.83</t>
  </si>
  <si>
    <t>5.27</t>
  </si>
  <si>
    <t>38.26</t>
  </si>
  <si>
    <t>61.74</t>
  </si>
  <si>
    <t>3.06</t>
  </si>
  <si>
    <t>1.17</t>
  </si>
  <si>
    <t>1.89</t>
  </si>
  <si>
    <t>5.73</t>
  </si>
  <si>
    <t>2.75</t>
  </si>
  <si>
    <t>78.83</t>
  </si>
  <si>
    <t>21.17</t>
  </si>
  <si>
    <t>4.66</t>
  </si>
  <si>
    <t>3.67</t>
  </si>
  <si>
    <t>0.99</t>
  </si>
  <si>
    <t>3.52</t>
  </si>
  <si>
    <t>72.88</t>
  </si>
  <si>
    <t>27.12</t>
  </si>
  <si>
    <t>4.67</t>
  </si>
  <si>
    <t>3.40</t>
  </si>
  <si>
    <t>1.27</t>
  </si>
  <si>
    <t>1.52</t>
  </si>
  <si>
    <t>6.42</t>
  </si>
  <si>
    <t>29.75</t>
  </si>
  <si>
    <t>70.25</t>
  </si>
  <si>
    <t>3.28</t>
  </si>
  <si>
    <t>0.98</t>
  </si>
  <si>
    <t>2.30</t>
  </si>
  <si>
    <t>5.89</t>
  </si>
  <si>
    <t>8.26</t>
  </si>
  <si>
    <t>56.00</t>
  </si>
  <si>
    <t>44.00</t>
  </si>
  <si>
    <t>6.74</t>
  </si>
  <si>
    <t>3.78</t>
  </si>
  <si>
    <t>2.97</t>
  </si>
  <si>
    <t>10.39</t>
  </si>
  <si>
    <t>90.49</t>
  </si>
  <si>
    <t>9.51</t>
  </si>
  <si>
    <t>7.36</t>
  </si>
  <si>
    <t>6.66</t>
  </si>
  <si>
    <t>0.70</t>
  </si>
  <si>
    <t>6.07</t>
  </si>
  <si>
    <t>2.46</t>
  </si>
  <si>
    <t>81.51</t>
  </si>
  <si>
    <t>18.49</t>
  </si>
  <si>
    <t>4.77</t>
  </si>
  <si>
    <t>3.89</t>
  </si>
  <si>
    <t>6.87</t>
  </si>
  <si>
    <t>3.73</t>
  </si>
  <si>
    <t>76.68</t>
  </si>
  <si>
    <t>23.32</t>
  </si>
  <si>
    <t>5.74</t>
  </si>
  <si>
    <t>4.40</t>
  </si>
  <si>
    <t>1.34</t>
  </si>
  <si>
    <t>3.80</t>
  </si>
  <si>
    <t>60.65</t>
  </si>
  <si>
    <t>39.35</t>
  </si>
  <si>
    <t>3.47</t>
  </si>
  <si>
    <t>2.11</t>
  </si>
  <si>
    <t>1.37</t>
  </si>
  <si>
    <t>4.84</t>
  </si>
  <si>
    <t>7.52</t>
  </si>
  <si>
    <t>53.47</t>
  </si>
  <si>
    <t>46.53</t>
  </si>
  <si>
    <t>5.81</t>
  </si>
  <si>
    <t>3.10</t>
  </si>
  <si>
    <t>2.70</t>
  </si>
  <si>
    <t>3.74</t>
  </si>
  <si>
    <t>64.17</t>
  </si>
  <si>
    <t>35.83</t>
  </si>
  <si>
    <t>2.40</t>
  </si>
  <si>
    <t>2.56</t>
  </si>
  <si>
    <t>4.08</t>
  </si>
  <si>
    <t>52.84</t>
  </si>
  <si>
    <t>47.16</t>
  </si>
  <si>
    <t>3.11</t>
  </si>
  <si>
    <t>1.64</t>
  </si>
  <si>
    <t>2.29</t>
  </si>
  <si>
    <t>4.39</t>
  </si>
  <si>
    <t>48.25</t>
  </si>
  <si>
    <t>51.75</t>
  </si>
  <si>
    <t>3.04</t>
  </si>
  <si>
    <t>1.58</t>
  </si>
  <si>
    <t>3.60</t>
  </si>
  <si>
    <t>7.45</t>
  </si>
  <si>
    <t>46.29</t>
  </si>
  <si>
    <t>53.71</t>
  </si>
  <si>
    <t>4.98</t>
  </si>
  <si>
    <t>2.67</t>
  </si>
  <si>
    <t>86.44</t>
  </si>
  <si>
    <t>78.20</t>
  </si>
  <si>
    <t>78.70</t>
  </si>
  <si>
    <t>92.44</t>
  </si>
  <si>
    <t>78.74</t>
  </si>
  <si>
    <t>4.41</t>
  </si>
  <si>
    <t>62.67</t>
  </si>
  <si>
    <t>84.39</t>
  </si>
  <si>
    <t>75.30</t>
  </si>
  <si>
    <t>88.02</t>
  </si>
  <si>
    <t>93.18</t>
  </si>
  <si>
    <t>70.54</t>
  </si>
  <si>
    <t>85.69</t>
  </si>
  <si>
    <t>86.65</t>
  </si>
  <si>
    <t>64.87</t>
  </si>
  <si>
    <t>73.48</t>
  </si>
  <si>
    <t>81.35</t>
  </si>
  <si>
    <t>87.79</t>
  </si>
  <si>
    <t>74.88</t>
  </si>
  <si>
    <t>85.41</t>
  </si>
  <si>
    <t>82.79</t>
  </si>
  <si>
    <t>75.76</t>
  </si>
  <si>
    <t>67.31</t>
  </si>
  <si>
    <t>88.95</t>
  </si>
  <si>
    <t>54.85</t>
  </si>
  <si>
    <t>0.22</t>
  </si>
  <si>
    <t>3.19</t>
  </si>
  <si>
    <t>3.07</t>
  </si>
  <si>
    <t>3.56</t>
  </si>
  <si>
    <t>3.09</t>
  </si>
  <si>
    <t>6.52</t>
  </si>
  <si>
    <t>3.43</t>
  </si>
  <si>
    <t>3.63</t>
  </si>
  <si>
    <t>2.78</t>
  </si>
  <si>
    <t>5.13</t>
  </si>
  <si>
    <t>5.20</t>
  </si>
  <si>
    <t>2.74</t>
  </si>
  <si>
    <t>6.37</t>
  </si>
  <si>
    <t>7.69</t>
  </si>
  <si>
    <t>5.39</t>
  </si>
  <si>
    <t>5.53</t>
  </si>
  <si>
    <t>3.81</t>
  </si>
  <si>
    <t>6.18</t>
  </si>
  <si>
    <t>3.64</t>
  </si>
  <si>
    <t>3.48</t>
  </si>
  <si>
    <t>3.51</t>
  </si>
  <si>
    <t>2.48</t>
  </si>
  <si>
    <t>2.77</t>
  </si>
  <si>
    <t>0.05</t>
  </si>
  <si>
    <t>5.08</t>
  </si>
  <si>
    <t>5.18</t>
  </si>
  <si>
    <t>2.82</t>
  </si>
  <si>
    <t>3.99</t>
  </si>
  <si>
    <t>4.04</t>
  </si>
  <si>
    <t>2.13</t>
  </si>
  <si>
    <t>4.96</t>
  </si>
  <si>
    <t>5.99</t>
  </si>
  <si>
    <t>4.19</t>
  </si>
  <si>
    <t>4.30</t>
  </si>
  <si>
    <t>2.96</t>
  </si>
  <si>
    <t>4.81</t>
  </si>
  <si>
    <t>2.83</t>
  </si>
  <si>
    <t>2.09</t>
  </si>
  <si>
    <t>2.73</t>
  </si>
  <si>
    <t>13.56</t>
  </si>
  <si>
    <t>21.80</t>
  </si>
  <si>
    <t>21.30</t>
  </si>
  <si>
    <t>7.56</t>
  </si>
  <si>
    <t>21.26</t>
  </si>
  <si>
    <t>95.59</t>
  </si>
  <si>
    <t>37.33</t>
  </si>
  <si>
    <t>15.61</t>
  </si>
  <si>
    <t>24.70</t>
  </si>
  <si>
    <t>11.98</t>
  </si>
  <si>
    <t>6.82</t>
  </si>
  <si>
    <t>29.46</t>
  </si>
  <si>
    <t>14.31</t>
  </si>
  <si>
    <t>13.35</t>
  </si>
  <si>
    <t>35.13</t>
  </si>
  <si>
    <t>26.52</t>
  </si>
  <si>
    <t>18.65</t>
  </si>
  <si>
    <t>12.21</t>
  </si>
  <si>
    <t>25.12</t>
  </si>
  <si>
    <t>14.59</t>
  </si>
  <si>
    <t>17.21</t>
  </si>
  <si>
    <t>24.24</t>
  </si>
  <si>
    <t>32.69</t>
  </si>
  <si>
    <t>11.05</t>
  </si>
  <si>
    <t>45.15</t>
  </si>
  <si>
    <t>3.12</t>
  </si>
  <si>
    <t>2.91</t>
  </si>
  <si>
    <t>1.02</t>
  </si>
  <si>
    <t>2.93</t>
  </si>
  <si>
    <t>4.88</t>
  </si>
  <si>
    <t>5.09</t>
  </si>
  <si>
    <t>4.23</t>
  </si>
  <si>
    <t>7.65</t>
  </si>
  <si>
    <t>0.93</t>
  </si>
  <si>
    <t>4.07</t>
  </si>
  <si>
    <t>2.81</t>
  </si>
  <si>
    <t>5.19</t>
  </si>
  <si>
    <t>8.06</t>
  </si>
  <si>
    <t>2.63</t>
  </si>
  <si>
    <t>6.50</t>
  </si>
  <si>
    <t>2.28</t>
  </si>
  <si>
    <t>4.50</t>
  </si>
  <si>
    <t>4.58</t>
  </si>
  <si>
    <t>10.13</t>
  </si>
  <si>
    <t>0.69</t>
  </si>
  <si>
    <t>0.23</t>
  </si>
  <si>
    <t>1.08</t>
  </si>
  <si>
    <t>0.94</t>
  </si>
  <si>
    <t>1.70</t>
  </si>
  <si>
    <t>0.36</t>
  </si>
  <si>
    <t>0.90</t>
  </si>
  <si>
    <t>0.67</t>
  </si>
  <si>
    <t>0.62</t>
  </si>
  <si>
    <t>1.15</t>
  </si>
  <si>
    <t>1.79</t>
  </si>
  <si>
    <t>0.58</t>
  </si>
  <si>
    <t>1.44</t>
  </si>
  <si>
    <t>0.51</t>
  </si>
  <si>
    <t>1.00</t>
  </si>
  <si>
    <t>0.34</t>
  </si>
  <si>
    <t>2.25</t>
  </si>
  <si>
    <t>Frecuencia de valores ausentes = 2</t>
  </si>
  <si>
    <t>20.01</t>
  </si>
  <si>
    <t>9.74</t>
  </si>
  <si>
    <t>73.05</t>
  </si>
  <si>
    <t>68.87</t>
  </si>
  <si>
    <t>74.79</t>
  </si>
  <si>
    <t>20.80</t>
  </si>
  <si>
    <t>68.84</t>
  </si>
  <si>
    <t>10.36</t>
  </si>
  <si>
    <t>70.29</t>
  </si>
  <si>
    <t>14.62</t>
  </si>
  <si>
    <t>48.38</t>
  </si>
  <si>
    <t>7.28</t>
  </si>
  <si>
    <t>26.95</t>
  </si>
  <si>
    <t>31.13</t>
  </si>
  <si>
    <t>25.21</t>
  </si>
  <si>
    <t>18.15</t>
  </si>
  <si>
    <t>73.59</t>
  </si>
  <si>
    <t>29.71</t>
  </si>
  <si>
    <t>21.86</t>
  </si>
  <si>
    <t>2.45</t>
  </si>
  <si>
    <t>5.38</t>
  </si>
  <si>
    <t>5.69</t>
  </si>
  <si>
    <t>12.05</t>
  </si>
  <si>
    <t>11.15</t>
  </si>
  <si>
    <t>13.69</t>
  </si>
  <si>
    <t>18.32</t>
  </si>
  <si>
    <t>18.31</t>
  </si>
  <si>
    <t>93.22</t>
  </si>
  <si>
    <t>86.63</t>
  </si>
  <si>
    <t>92.33</t>
  </si>
  <si>
    <t>73.02</t>
  </si>
  <si>
    <t>67.47</t>
  </si>
  <si>
    <t>84.74</t>
  </si>
  <si>
    <t>94.24</t>
  </si>
  <si>
    <t>91.17</t>
  </si>
  <si>
    <t>91.28</t>
  </si>
  <si>
    <t>86.27</t>
  </si>
  <si>
    <t>5.51</t>
  </si>
  <si>
    <t>6.21</t>
  </si>
  <si>
    <t>8.89</t>
  </si>
  <si>
    <t>13.70</t>
  </si>
  <si>
    <t>8.56</t>
  </si>
  <si>
    <t>19.74</t>
  </si>
  <si>
    <t>8.12</t>
  </si>
  <si>
    <t>18.66</t>
  </si>
  <si>
    <t>0.18</t>
  </si>
  <si>
    <t>5.26</t>
  </si>
  <si>
    <t>8.80</t>
  </si>
  <si>
    <t>11.60</t>
  </si>
  <si>
    <t>7.25</t>
  </si>
  <si>
    <t>16.70</t>
  </si>
  <si>
    <t>15.79</t>
  </si>
  <si>
    <t>6.78</t>
  </si>
  <si>
    <t>13.37</t>
  </si>
  <si>
    <t>7.67</t>
  </si>
  <si>
    <t>26.98</t>
  </si>
  <si>
    <t>32.53</t>
  </si>
  <si>
    <t>15.26</t>
  </si>
  <si>
    <t>5.76</t>
  </si>
  <si>
    <t>8.83</t>
  </si>
  <si>
    <t>8.72</t>
  </si>
  <si>
    <t>13.73</t>
  </si>
  <si>
    <t>4.68</t>
  </si>
  <si>
    <t>2.84</t>
  </si>
  <si>
    <t>21.15</t>
  </si>
  <si>
    <t>23.60</t>
  </si>
  <si>
    <t>13.59</t>
  </si>
  <si>
    <t>10.53</t>
  </si>
  <si>
    <t>4.27</t>
  </si>
  <si>
    <t>16.36</t>
  </si>
  <si>
    <t>0.01</t>
  </si>
  <si>
    <t>0.72</t>
  </si>
  <si>
    <t>0.44</t>
  </si>
  <si>
    <t>3.25</t>
  </si>
  <si>
    <t>1.62</t>
  </si>
  <si>
    <t>0.66</t>
  </si>
  <si>
    <t>2.51</t>
  </si>
  <si>
    <t>MINISTERIO DEL AMBIENTE</t>
  </si>
  <si>
    <t>Componente Estadístico</t>
  </si>
  <si>
    <t>Sistema Único de Información Ambiental - SUIA</t>
  </si>
  <si>
    <t>Medida</t>
  </si>
  <si>
    <t>Valor</t>
  </si>
  <si>
    <t>Tabla 1. Parámetros estadísticos</t>
  </si>
  <si>
    <t>Tabla 2. Tabla de Frecuencia</t>
  </si>
  <si>
    <t>Tabla 3. Tabla de frecuencia acumulada</t>
  </si>
  <si>
    <t>Urbano</t>
  </si>
  <si>
    <t>Rural</t>
  </si>
  <si>
    <t>Si</t>
  </si>
  <si>
    <t>No</t>
  </si>
  <si>
    <t>Masculino</t>
  </si>
  <si>
    <t>Femenino</t>
  </si>
  <si>
    <t>Negro</t>
  </si>
  <si>
    <t>Montubio</t>
  </si>
  <si>
    <t>Afroecuatoriano</t>
  </si>
  <si>
    <t>Mestizo</t>
  </si>
  <si>
    <t>Blanco</t>
  </si>
  <si>
    <t>Otro</t>
  </si>
  <si>
    <t>Tabla 1. Área por tipo clasificación</t>
  </si>
  <si>
    <t>Tabla 2. Sexo por etnia</t>
  </si>
  <si>
    <t>Indígena</t>
  </si>
  <si>
    <t>Mulato</t>
  </si>
  <si>
    <t>Tabla 3. Clasificación de inorgánicos por clasificación de plástico</t>
  </si>
  <si>
    <t>Tabla 4. Clasificación de inorgánicos por clasificación de vidrio</t>
  </si>
  <si>
    <t>Clasificó Vidrio</t>
  </si>
  <si>
    <t>Clasificó durante los últimos 12 meses, residuos Inorgánicos</t>
  </si>
  <si>
    <t>Clasificó  Plástico</t>
  </si>
  <si>
    <t>Clasificó durante los últimos 12 meses, residuos orgánicos</t>
  </si>
  <si>
    <t>SELECCIÓN DEL POSIBLE INDICADOR</t>
  </si>
  <si>
    <t>Tabla 5. Provincia por Clasificación de residuos orgánicos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</si>
  <si>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</si>
  <si>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</si>
  <si>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</si>
  <si>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</si>
  <si>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</si>
  <si>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</si>
  <si>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</si>
  <si>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</si>
  <si>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</si>
  <si>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</si>
  <si>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</si>
  <si>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</si>
  <si>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</si>
  <si>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</si>
  <si>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</si>
  <si>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</si>
  <si>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</si>
  <si>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</si>
  <si>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</si>
  <si>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</si>
  <si>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</si>
  <si>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</si>
  <si>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</si>
  <si>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</si>
  <si>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Zonas No Delimitadas</t>
  </si>
  <si>
    <t>Tabla 6. Clasificación de Plásticos por Rangos de edad</t>
  </si>
  <si>
    <t>Rangos de Edad</t>
  </si>
  <si>
    <t>15 a 29 años</t>
  </si>
  <si>
    <t>30 a 64 años</t>
  </si>
  <si>
    <t>65 años y más</t>
  </si>
  <si>
    <t>Tabla 7. Clasificación de vidrio por Zonas de Planificación</t>
  </si>
  <si>
    <t>Zona de Planificación</t>
  </si>
  <si>
    <t>Zona de Planificación 1</t>
  </si>
  <si>
    <t>Zona de Planificación 2</t>
  </si>
  <si>
    <t>Zona de Planificación 3</t>
  </si>
  <si>
    <t>Zona de Planificación 4</t>
  </si>
  <si>
    <t>Zona de Planificación 5</t>
  </si>
  <si>
    <t>Zona de Planificación 6</t>
  </si>
  <si>
    <t>Zona de Planificación 7</t>
  </si>
  <si>
    <t>Zona de Planificación 8</t>
  </si>
  <si>
    <t>Zona de Planificación 9</t>
  </si>
  <si>
    <t>No Asignada</t>
  </si>
  <si>
    <t>Provincia</t>
  </si>
  <si>
    <t>Tabla 8. Clasificación de Papel, cartón por Provincia</t>
  </si>
  <si>
    <t>Clasificó durante los últimos 12 meses, residuos Inorgánicos: Vidrio</t>
  </si>
  <si>
    <t>Clasificó durante los últimos 12 meses, residuos Inorgánicos: Papel, cartón</t>
  </si>
  <si>
    <t>Clasificó durante los últimos 12 meses, residuos inorgánicos: Plástico</t>
  </si>
  <si>
    <t>Etnia</t>
  </si>
  <si>
    <t>Sexo</t>
  </si>
  <si>
    <t>Área</t>
  </si>
  <si>
    <t>VALORES ESTADÍSTICOS PARA TOTAL DE HOGARES</t>
  </si>
  <si>
    <t>VALORES ESTADÍSTICOS PARA HOGARES MUESTREADOS</t>
  </si>
  <si>
    <t>ESTUDIO DESCRIPTIVO DE HOGAR</t>
  </si>
  <si>
    <t>TOTAL HOGARES</t>
  </si>
  <si>
    <t>HOGARES MUESTREADOS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</si>
</sst>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BFBFB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0" fillId="2" borderId="3" xfId="0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10" fontId="0" fillId="2" borderId="0" xfId="0" applyNumberFormat="1" applyFill="1" applyBorder="1" applyAlignment="1">
      <alignment vertical="center"/>
    </xf>
    <xf numFmtId="0" fontId="0" fillId="2" borderId="0" xfId="0" applyNumberFormat="1" applyFill="1" applyAlignment="1">
      <alignment vertical="center"/>
    </xf>
    <xf numFmtId="10" fontId="0" fillId="2" borderId="0" xfId="0" applyNumberForma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right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18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right" vertical="center" wrapText="1"/>
    </xf>
    <xf numFmtId="0" fontId="7" fillId="2" borderId="17" xfId="0" applyFont="1" applyFill="1" applyBorder="1" applyAlignment="1">
      <alignment horizontal="right" vertical="center" wrapText="1"/>
    </xf>
    <xf numFmtId="0" fontId="7" fillId="2" borderId="18" xfId="0" applyFont="1" applyFill="1" applyBorder="1" applyAlignment="1">
      <alignment horizontal="righ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right" vertical="center" wrapText="1"/>
    </xf>
    <xf numFmtId="0" fontId="7" fillId="2" borderId="17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4" fontId="6" fillId="2" borderId="1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vertical="center"/>
    </xf>
    <xf numFmtId="10" fontId="6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NumberFormat="1" applyFont="1" applyFill="1" applyAlignment="1">
      <alignment vertical="center"/>
    </xf>
    <xf numFmtId="10" fontId="6" fillId="2" borderId="0" xfId="0" applyNumberFormat="1" applyFont="1" applyFill="1" applyAlignment="1">
      <alignment vertical="center"/>
    </xf>
    <xf numFmtId="10" fontId="6" fillId="2" borderId="1" xfId="0" applyNumberFormat="1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vertical="center"/>
    </xf>
    <xf numFmtId="0" fontId="8" fillId="2" borderId="13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centerContinuous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0" fillId="2" borderId="13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s-EC" sz="1100"/>
              <a:t>Gráfico de Pareto: Hogares muestreados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Frecuencia</c:v>
          </c:tx>
          <c:invertIfNegative val="0"/>
          <c:cat>
            <c:strRef>
              <c:f>' pareto_hogar'!$E$33:$E$48</c:f>
              <c:strCache>
                <c:ptCount val="16"/>
                <c:pt idx="0">
                  <c:v>12608</c:v>
                </c:pt>
                <c:pt idx="1">
                  <c:v>25204</c:v>
                </c:pt>
                <c:pt idx="2">
                  <c:v>37800</c:v>
                </c:pt>
                <c:pt idx="3">
                  <c:v>50396</c:v>
                </c:pt>
                <c:pt idx="4">
                  <c:v>62992</c:v>
                </c:pt>
                <c:pt idx="5">
                  <c:v>100780</c:v>
                </c:pt>
                <c:pt idx="6">
                  <c:v>151164</c:v>
                </c:pt>
                <c:pt idx="7">
                  <c:v>y mayor...</c:v>
                </c:pt>
                <c:pt idx="8">
                  <c:v>12</c:v>
                </c:pt>
                <c:pt idx="9">
                  <c:v>75588</c:v>
                </c:pt>
                <c:pt idx="10">
                  <c:v>88184</c:v>
                </c:pt>
                <c:pt idx="11">
                  <c:v>113376</c:v>
                </c:pt>
                <c:pt idx="12">
                  <c:v>125972</c:v>
                </c:pt>
                <c:pt idx="13">
                  <c:v>138568</c:v>
                </c:pt>
                <c:pt idx="14">
                  <c:v>163760</c:v>
                </c:pt>
                <c:pt idx="15">
                  <c:v>176356</c:v>
                </c:pt>
              </c:strCache>
            </c:strRef>
          </c:cat>
          <c:val>
            <c:numRef>
              <c:f>' pareto_hogar'!$F$33:$F$48</c:f>
              <c:numCache>
                <c:formatCode>General</c:formatCode>
                <c:ptCount val="16"/>
                <c:pt idx="0">
                  <c:v>1542</c:v>
                </c:pt>
                <c:pt idx="1">
                  <c:v>32</c:v>
                </c:pt>
                <c:pt idx="2">
                  <c:v>7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328168"/>
        <c:axId val="214317800"/>
      </c:barChart>
      <c:lineChart>
        <c:grouping val="standard"/>
        <c:varyColors val="0"/>
        <c:ser>
          <c:idx val="1"/>
          <c:order val="1"/>
          <c:tx>
            <c:v>% acumulado</c:v>
          </c:tx>
          <c:cat>
            <c:strRef>
              <c:f>' pareto_hogar'!$E$33:$E$48</c:f>
              <c:strCache>
                <c:ptCount val="16"/>
                <c:pt idx="0">
                  <c:v>12608</c:v>
                </c:pt>
                <c:pt idx="1">
                  <c:v>25204</c:v>
                </c:pt>
                <c:pt idx="2">
                  <c:v>37800</c:v>
                </c:pt>
                <c:pt idx="3">
                  <c:v>50396</c:v>
                </c:pt>
                <c:pt idx="4">
                  <c:v>62992</c:v>
                </c:pt>
                <c:pt idx="5">
                  <c:v>100780</c:v>
                </c:pt>
                <c:pt idx="6">
                  <c:v>151164</c:v>
                </c:pt>
                <c:pt idx="7">
                  <c:v>y mayor...</c:v>
                </c:pt>
                <c:pt idx="8">
                  <c:v>12</c:v>
                </c:pt>
                <c:pt idx="9">
                  <c:v>75588</c:v>
                </c:pt>
                <c:pt idx="10">
                  <c:v>88184</c:v>
                </c:pt>
                <c:pt idx="11">
                  <c:v>113376</c:v>
                </c:pt>
                <c:pt idx="12">
                  <c:v>125972</c:v>
                </c:pt>
                <c:pt idx="13">
                  <c:v>138568</c:v>
                </c:pt>
                <c:pt idx="14">
                  <c:v>163760</c:v>
                </c:pt>
                <c:pt idx="15">
                  <c:v>176356</c:v>
                </c:pt>
              </c:strCache>
            </c:strRef>
          </c:cat>
          <c:val>
            <c:numRef>
              <c:f>' pareto_hogar'!$G$33:$G$48</c:f>
              <c:numCache>
                <c:formatCode>0.00%</c:formatCode>
                <c:ptCount val="16"/>
                <c:pt idx="0">
                  <c:v>0.97225725094577553</c:v>
                </c:pt>
                <c:pt idx="1">
                  <c:v>0.99243379571248425</c:v>
                </c:pt>
                <c:pt idx="2">
                  <c:v>0.99684741488020179</c:v>
                </c:pt>
                <c:pt idx="3">
                  <c:v>0.99747793190416145</c:v>
                </c:pt>
                <c:pt idx="4">
                  <c:v>0.99810844892812101</c:v>
                </c:pt>
                <c:pt idx="5">
                  <c:v>0.99873896595208067</c:v>
                </c:pt>
                <c:pt idx="6">
                  <c:v>0.99936948297604034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320616"/>
        <c:axId val="214320232"/>
      </c:lineChart>
      <c:catAx>
        <c:axId val="21432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Clase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EC"/>
          </a:p>
        </c:txPr>
        <c:crossAx val="214317800"/>
        <c:crosses val="autoZero"/>
        <c:auto val="1"/>
        <c:lblAlgn val="ctr"/>
        <c:lblOffset val="100"/>
        <c:noMultiLvlLbl val="0"/>
      </c:catAx>
      <c:valAx>
        <c:axId val="214317800"/>
        <c:scaling>
          <c:orientation val="minMax"/>
          <c:max val="1708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Frecuencia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EC"/>
          </a:p>
        </c:txPr>
        <c:crossAx val="214328168"/>
        <c:crosses val="autoZero"/>
        <c:crossBetween val="between"/>
      </c:valAx>
      <c:valAx>
        <c:axId val="214320232"/>
        <c:scaling>
          <c:orientation val="minMax"/>
          <c:max val="1.01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EC"/>
          </a:p>
        </c:txPr>
        <c:crossAx val="214320616"/>
        <c:crosses val="max"/>
        <c:crossBetween val="between"/>
      </c:valAx>
      <c:catAx>
        <c:axId val="214320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32023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39370078740157483" l="0.39370078740157483" r="0.39370078740157483" t="0.39370078740157483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 sz="1100" b="1" i="0" baseline="0">
                <a:effectLst/>
              </a:rPr>
              <a:t>Gráfico de Pareto: Total </a:t>
            </a:r>
            <a:r>
              <a:rPr lang="es-EC" sz="1100" b="1" i="0" u="none" strike="noStrike" baseline="0">
                <a:effectLst/>
              </a:rPr>
              <a:t>Hogar</a:t>
            </a:r>
            <a:endParaRPr lang="es-EC" sz="11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Frecuencia</c:v>
          </c:tx>
          <c:invertIfNegative val="0"/>
          <c:cat>
            <c:strRef>
              <c:f>pareto_hogartotal!$E$36:$E$51</c:f>
              <c:strCache>
                <c:ptCount val="16"/>
                <c:pt idx="0">
                  <c:v>24235</c:v>
                </c:pt>
                <c:pt idx="1">
                  <c:v>48458</c:v>
                </c:pt>
                <c:pt idx="2">
                  <c:v>72681</c:v>
                </c:pt>
                <c:pt idx="3">
                  <c:v>96904</c:v>
                </c:pt>
                <c:pt idx="4">
                  <c:v>121127</c:v>
                </c:pt>
                <c:pt idx="5">
                  <c:v>193796</c:v>
                </c:pt>
                <c:pt idx="6">
                  <c:v>218019</c:v>
                </c:pt>
                <c:pt idx="7">
                  <c:v>145350</c:v>
                </c:pt>
                <c:pt idx="8">
                  <c:v>290688</c:v>
                </c:pt>
                <c:pt idx="9">
                  <c:v>y mayor...</c:v>
                </c:pt>
                <c:pt idx="10">
                  <c:v>12</c:v>
                </c:pt>
                <c:pt idx="11">
                  <c:v>169573</c:v>
                </c:pt>
                <c:pt idx="12">
                  <c:v>242242</c:v>
                </c:pt>
                <c:pt idx="13">
                  <c:v>266465</c:v>
                </c:pt>
                <c:pt idx="14">
                  <c:v>314911</c:v>
                </c:pt>
                <c:pt idx="15">
                  <c:v>339134</c:v>
                </c:pt>
              </c:strCache>
            </c:strRef>
          </c:cat>
          <c:val>
            <c:numRef>
              <c:f>pareto_hogartotal!$F$36:$F$51</c:f>
              <c:numCache>
                <c:formatCode>General</c:formatCode>
                <c:ptCount val="16"/>
                <c:pt idx="0">
                  <c:v>3577</c:v>
                </c:pt>
                <c:pt idx="1">
                  <c:v>41</c:v>
                </c:pt>
                <c:pt idx="2">
                  <c:v>7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952984"/>
        <c:axId val="211664824"/>
      </c:barChart>
      <c:lineChart>
        <c:grouping val="standard"/>
        <c:varyColors val="0"/>
        <c:ser>
          <c:idx val="1"/>
          <c:order val="1"/>
          <c:tx>
            <c:v>% acumulado</c:v>
          </c:tx>
          <c:cat>
            <c:strRef>
              <c:f>pareto_hogartotal!$E$36:$E$51</c:f>
              <c:strCache>
                <c:ptCount val="16"/>
                <c:pt idx="0">
                  <c:v>24235</c:v>
                </c:pt>
                <c:pt idx="1">
                  <c:v>48458</c:v>
                </c:pt>
                <c:pt idx="2">
                  <c:v>72681</c:v>
                </c:pt>
                <c:pt idx="3">
                  <c:v>96904</c:v>
                </c:pt>
                <c:pt idx="4">
                  <c:v>121127</c:v>
                </c:pt>
                <c:pt idx="5">
                  <c:v>193796</c:v>
                </c:pt>
                <c:pt idx="6">
                  <c:v>218019</c:v>
                </c:pt>
                <c:pt idx="7">
                  <c:v>145350</c:v>
                </c:pt>
                <c:pt idx="8">
                  <c:v>290688</c:v>
                </c:pt>
                <c:pt idx="9">
                  <c:v>y mayor...</c:v>
                </c:pt>
                <c:pt idx="10">
                  <c:v>12</c:v>
                </c:pt>
                <c:pt idx="11">
                  <c:v>169573</c:v>
                </c:pt>
                <c:pt idx="12">
                  <c:v>242242</c:v>
                </c:pt>
                <c:pt idx="13">
                  <c:v>266465</c:v>
                </c:pt>
                <c:pt idx="14">
                  <c:v>314911</c:v>
                </c:pt>
                <c:pt idx="15">
                  <c:v>339134</c:v>
                </c:pt>
              </c:strCache>
            </c:strRef>
          </c:cat>
          <c:val>
            <c:numRef>
              <c:f>pareto_hogartotal!$G$36:$G$51</c:f>
              <c:numCache>
                <c:formatCode>0.00%</c:formatCode>
                <c:ptCount val="16"/>
                <c:pt idx="0">
                  <c:v>0.98323254535459048</c:v>
                </c:pt>
                <c:pt idx="1">
                  <c:v>0.99450247388675095</c:v>
                </c:pt>
                <c:pt idx="2">
                  <c:v>0.99642660802638816</c:v>
                </c:pt>
                <c:pt idx="3">
                  <c:v>0.99752611324903795</c:v>
                </c:pt>
                <c:pt idx="4">
                  <c:v>0.99807586586036279</c:v>
                </c:pt>
                <c:pt idx="5">
                  <c:v>0.99862561847168774</c:v>
                </c:pt>
                <c:pt idx="6">
                  <c:v>0.99917537108301269</c:v>
                </c:pt>
                <c:pt idx="7">
                  <c:v>0.99945024738867505</c:v>
                </c:pt>
                <c:pt idx="8">
                  <c:v>0.99972512369433753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65608"/>
        <c:axId val="211665216"/>
      </c:lineChart>
      <c:catAx>
        <c:axId val="21395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Clase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EC"/>
          </a:p>
        </c:txPr>
        <c:crossAx val="211664824"/>
        <c:crosses val="autoZero"/>
        <c:auto val="1"/>
        <c:lblAlgn val="ctr"/>
        <c:lblOffset val="100"/>
        <c:noMultiLvlLbl val="0"/>
      </c:catAx>
      <c:valAx>
        <c:axId val="21166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Frecuencia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EC"/>
          </a:p>
        </c:txPr>
        <c:crossAx val="213952984"/>
        <c:crosses val="autoZero"/>
        <c:crossBetween val="between"/>
      </c:valAx>
      <c:valAx>
        <c:axId val="21166521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EC"/>
          </a:p>
        </c:txPr>
        <c:crossAx val="211665608"/>
        <c:crosses val="max"/>
        <c:crossBetween val="between"/>
      </c:valAx>
      <c:catAx>
        <c:axId val="211665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665216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106242</xdr:colOff>
      <xdr:row>1</xdr:row>
      <xdr:rowOff>33949</xdr:rowOff>
    </xdr:from>
    <xdr:to>
      <xdr:col>0</xdr:col>
      <xdr:colOff>1504951</xdr:colOff>
      <xdr:row>4</xdr:row>
      <xdr:rowOff>173599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242" y="72049"/>
          <a:ext cx="1398709" cy="71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365126</xdr:colOff>
      <xdr:row>49</xdr:row>
      <xdr:rowOff>63500</xdr:rowOff>
    </xdr:from>
    <xdr:to>
      <xdr:col>6</xdr:col>
      <xdr:colOff>777876</xdr:colOff>
      <xdr:row>63</xdr:row>
      <xdr:rowOff>142875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127001</xdr:colOff>
      <xdr:row>1</xdr:row>
      <xdr:rowOff>33948</xdr:rowOff>
    </xdr:from>
    <xdr:to>
      <xdr:col>1</xdr:col>
      <xdr:colOff>650875</xdr:colOff>
      <xdr:row>4</xdr:row>
      <xdr:rowOff>173598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1" y="81573"/>
          <a:ext cx="1222374" cy="71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503087</xdr:colOff>
      <xdr:row>63</xdr:row>
      <xdr:rowOff>54131</xdr:rowOff>
    </xdr:from>
    <xdr:to>
      <xdr:col>6</xdr:col>
      <xdr:colOff>727733</xdr:colOff>
      <xdr:row>79</xdr:row>
      <xdr:rowOff>92928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33948</xdr:rowOff>
    </xdr:from>
    <xdr:to>
      <xdr:col>1</xdr:col>
      <xdr:colOff>458470</xdr:colOff>
      <xdr:row>4</xdr:row>
      <xdr:rowOff>114300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81573"/>
          <a:ext cx="963295" cy="6518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4152</xdr:rowOff>
    </xdr:from>
    <xdr:to>
      <xdr:col>3</xdr:col>
      <xdr:colOff>390525</xdr:colOff>
      <xdr:row>4</xdr:row>
      <xdr:rowOff>188652</xdr:rowOff>
    </xdr:to>
    <xdr:grpSp>
      <xdr:nvGrpSpPr>
        <xdr:cNvPr id="4" name="Grupo 3"/>
        <xdr:cNvGrpSpPr/>
      </xdr:nvGrpSpPr>
      <xdr:grpSpPr>
        <a:xfrm>
          <a:off x="0" y="51777"/>
          <a:ext cx="1517650" cy="756000"/>
          <a:chOff x="95250" y="104775"/>
          <a:chExt cx="1514475" cy="756000"/>
        </a:xfrm>
      </xdr:grpSpPr>
      <xdr:sp macro="" textlink="">
        <xdr:nvSpPr>
          <xdr:cNvPr id="3" name="Rectángulo 2"/>
          <xdr:cNvSpPr/>
        </xdr:nvSpPr>
        <xdr:spPr>
          <a:xfrm>
            <a:off x="95250" y="104775"/>
            <a:ext cx="1514475" cy="756000"/>
          </a:xfrm>
          <a:prstGeom prst="rect">
            <a:avLst/>
          </a:prstGeom>
          <a:solidFill>
            <a:schemeClr val="bg1"/>
          </a:solidFill>
          <a:ln w="317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EC" sz="1100"/>
          </a:p>
        </xdr:txBody>
      </xdr:sp>
      <xdr:pic>
        <xdr:nvPicPr>
          <xdr:cNvPr id="2" name="Imagen 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8126" y="129198"/>
            <a:ext cx="1142999" cy="7047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BreakPreview" zoomScale="60" zoomScaleNormal="100" workbookViewId="0">
      <selection activeCell="F29" sqref="F29"/>
    </sheetView>
  </sheetViews>
  <sheetFormatPr baseColWidth="10" defaultRowHeight="15" x14ac:dyDescent="0.25"/>
  <cols>
    <col min="1" max="1" width="24.140625" style="7" bestFit="1" customWidth="1"/>
    <col min="2" max="2" width="12.7109375" style="7" bestFit="1" customWidth="1"/>
    <col min="3" max="4" width="11.42578125" style="7"/>
    <col min="5" max="5" width="24.140625" style="7" bestFit="1" customWidth="1"/>
    <col min="6" max="6" width="13.7109375" style="7" bestFit="1" customWidth="1"/>
    <col min="7" max="16384" width="11.42578125" style="7"/>
  </cols>
  <sheetData>
    <row r="1" spans="1:6" ht="3" customHeight="1" x14ac:dyDescent="0.25"/>
    <row r="2" spans="1:6" x14ac:dyDescent="0.25">
      <c r="A2" s="8"/>
      <c r="B2" s="12" t="s">
        <v>501</v>
      </c>
      <c r="C2" s="13"/>
      <c r="D2" s="13"/>
      <c r="E2" s="13"/>
      <c r="F2" s="13"/>
    </row>
    <row r="3" spans="1:6" x14ac:dyDescent="0.25">
      <c r="A3" s="9"/>
      <c r="B3" s="15" t="s">
        <v>502</v>
      </c>
      <c r="C3" s="16"/>
      <c r="D3" s="16"/>
      <c r="E3" s="16"/>
      <c r="F3" s="16"/>
    </row>
    <row r="4" spans="1:6" x14ac:dyDescent="0.25">
      <c r="A4" s="9"/>
      <c r="B4" s="15" t="s">
        <v>503</v>
      </c>
      <c r="C4" s="16"/>
      <c r="D4" s="16"/>
      <c r="E4" s="16"/>
      <c r="F4" s="16"/>
    </row>
    <row r="5" spans="1:6" x14ac:dyDescent="0.25">
      <c r="A5" s="10"/>
      <c r="B5" s="1" t="s">
        <v>585</v>
      </c>
      <c r="C5" s="2"/>
      <c r="D5" s="2"/>
      <c r="E5" s="2"/>
      <c r="F5" s="2"/>
    </row>
    <row r="6" spans="1:6" ht="3.75" customHeight="1" x14ac:dyDescent="0.25"/>
    <row r="7" spans="1:6" x14ac:dyDescent="0.25">
      <c r="A7" s="4"/>
    </row>
    <row r="8" spans="1:6" ht="15.75" thickBot="1" x14ac:dyDescent="0.3">
      <c r="A8" s="102" t="s">
        <v>587</v>
      </c>
      <c r="B8" s="103"/>
      <c r="C8" s="49"/>
      <c r="D8" s="49"/>
      <c r="E8" s="102" t="s">
        <v>586</v>
      </c>
      <c r="F8" s="103"/>
    </row>
    <row r="9" spans="1:6" ht="15.75" thickBot="1" x14ac:dyDescent="0.3">
      <c r="A9" s="90" t="s">
        <v>504</v>
      </c>
      <c r="B9" s="90" t="s">
        <v>505</v>
      </c>
      <c r="C9" s="104"/>
      <c r="D9" s="104"/>
      <c r="E9" s="90" t="s">
        <v>504</v>
      </c>
      <c r="F9" s="90" t="s">
        <v>505</v>
      </c>
    </row>
    <row r="10" spans="1:6" x14ac:dyDescent="0.25">
      <c r="A10" s="49" t="s">
        <v>0</v>
      </c>
      <c r="B10" s="105">
        <v>1763.4046114570306</v>
      </c>
      <c r="C10" s="48"/>
      <c r="D10" s="48"/>
      <c r="E10" s="49" t="s">
        <v>0</v>
      </c>
      <c r="F10" s="105">
        <v>2494.6889394683667</v>
      </c>
    </row>
    <row r="11" spans="1:6" x14ac:dyDescent="0.25">
      <c r="A11" s="49" t="s">
        <v>1</v>
      </c>
      <c r="B11" s="105">
        <v>187.50280993118548</v>
      </c>
      <c r="C11" s="48"/>
      <c r="D11" s="48"/>
      <c r="E11" s="49" t="s">
        <v>1</v>
      </c>
      <c r="F11" s="105">
        <v>195.70505388478341</v>
      </c>
    </row>
    <row r="12" spans="1:6" x14ac:dyDescent="0.25">
      <c r="A12" s="49" t="s">
        <v>2</v>
      </c>
      <c r="B12" s="105">
        <v>281.83962137870219</v>
      </c>
      <c r="C12" s="48"/>
      <c r="D12" s="48"/>
      <c r="E12" s="49" t="s">
        <v>2</v>
      </c>
      <c r="F12" s="105">
        <v>337.12231876773563</v>
      </c>
    </row>
    <row r="13" spans="1:6" x14ac:dyDescent="0.25">
      <c r="A13" s="49" t="s">
        <v>3</v>
      </c>
      <c r="B13" s="105">
        <v>220.22281964587927</v>
      </c>
      <c r="C13" s="48"/>
      <c r="D13" s="48"/>
      <c r="E13" s="49" t="s">
        <v>3</v>
      </c>
      <c r="F13" s="105">
        <v>31.12954794530642</v>
      </c>
    </row>
    <row r="14" spans="1:6" x14ac:dyDescent="0.25">
      <c r="A14" s="49" t="s">
        <v>4</v>
      </c>
      <c r="B14" s="105">
        <v>7467.2273113315068</v>
      </c>
      <c r="C14" s="48"/>
      <c r="D14" s="48"/>
      <c r="E14" s="49" t="s">
        <v>4</v>
      </c>
      <c r="F14" s="105">
        <v>11804.1138170629</v>
      </c>
    </row>
    <row r="15" spans="1:6" x14ac:dyDescent="0.25">
      <c r="A15" s="49" t="s">
        <v>5</v>
      </c>
      <c r="B15" s="105">
        <v>55759483.719095163</v>
      </c>
      <c r="C15" s="48"/>
      <c r="D15" s="48"/>
      <c r="E15" s="49" t="s">
        <v>5</v>
      </c>
      <c r="F15" s="105">
        <v>139337103.00617528</v>
      </c>
    </row>
    <row r="16" spans="1:6" x14ac:dyDescent="0.25">
      <c r="A16" s="49" t="s">
        <v>6</v>
      </c>
      <c r="B16" s="105">
        <v>342.78711585194139</v>
      </c>
      <c r="C16" s="48"/>
      <c r="D16" s="48"/>
      <c r="E16" s="49" t="s">
        <v>6</v>
      </c>
      <c r="F16" s="105">
        <v>401.12301282607291</v>
      </c>
    </row>
    <row r="17" spans="1:6" x14ac:dyDescent="0.25">
      <c r="A17" s="49" t="s">
        <v>7</v>
      </c>
      <c r="B17" s="105">
        <v>16.218006406797617</v>
      </c>
      <c r="C17" s="48"/>
      <c r="D17" s="48"/>
      <c r="E17" s="49" t="s">
        <v>7</v>
      </c>
      <c r="F17" s="105">
        <v>17.324853609161362</v>
      </c>
    </row>
    <row r="18" spans="1:6" x14ac:dyDescent="0.25">
      <c r="A18" s="49" t="s">
        <v>8</v>
      </c>
      <c r="B18" s="105">
        <v>188923.37107386533</v>
      </c>
      <c r="C18" s="48"/>
      <c r="D18" s="48"/>
      <c r="E18" s="49" t="s">
        <v>8</v>
      </c>
      <c r="F18" s="105">
        <v>363329.5021246947</v>
      </c>
    </row>
    <row r="19" spans="1:6" x14ac:dyDescent="0.25">
      <c r="A19" s="49" t="s">
        <v>9</v>
      </c>
      <c r="B19" s="105">
        <v>13.430349405537569</v>
      </c>
      <c r="C19" s="48"/>
      <c r="D19" s="48"/>
      <c r="E19" s="49" t="s">
        <v>9</v>
      </c>
      <c r="F19" s="105">
        <v>13.430349405537569</v>
      </c>
    </row>
    <row r="20" spans="1:6" x14ac:dyDescent="0.25">
      <c r="A20" s="49" t="s">
        <v>10</v>
      </c>
      <c r="B20" s="105">
        <v>188936.80142327087</v>
      </c>
      <c r="C20" s="48"/>
      <c r="D20" s="48"/>
      <c r="E20" s="49" t="s">
        <v>10</v>
      </c>
      <c r="F20" s="105">
        <v>363342.93247410026</v>
      </c>
    </row>
    <row r="21" spans="1:6" x14ac:dyDescent="0.25">
      <c r="A21" s="49" t="s">
        <v>11</v>
      </c>
      <c r="B21" s="105">
        <v>2796759.7137708506</v>
      </c>
      <c r="C21" s="48"/>
      <c r="D21" s="48"/>
      <c r="E21" s="49" t="s">
        <v>11</v>
      </c>
      <c r="F21" s="105">
        <v>9075678.3617859185</v>
      </c>
    </row>
    <row r="22" spans="1:6" x14ac:dyDescent="0.25">
      <c r="A22" s="49" t="s">
        <v>12</v>
      </c>
      <c r="B22" s="105">
        <v>1586</v>
      </c>
      <c r="C22" s="48"/>
      <c r="D22" s="48"/>
      <c r="E22" s="49" t="s">
        <v>12</v>
      </c>
      <c r="F22" s="105">
        <v>3638</v>
      </c>
    </row>
    <row r="23" spans="1:6" x14ac:dyDescent="0.25">
      <c r="A23" s="49" t="s">
        <v>13</v>
      </c>
      <c r="B23" s="105">
        <v>188936.80142327087</v>
      </c>
      <c r="C23" s="48"/>
      <c r="D23" s="48"/>
      <c r="E23" s="49" t="s">
        <v>13</v>
      </c>
      <c r="F23" s="105">
        <v>363342.93247410026</v>
      </c>
    </row>
    <row r="24" spans="1:6" x14ac:dyDescent="0.25">
      <c r="A24" s="49" t="s">
        <v>14</v>
      </c>
      <c r="B24" s="105">
        <v>13.430349405537569</v>
      </c>
      <c r="C24" s="48"/>
      <c r="D24" s="48"/>
      <c r="E24" s="49" t="s">
        <v>14</v>
      </c>
      <c r="F24" s="105">
        <v>13.430349405537569</v>
      </c>
    </row>
    <row r="25" spans="1:6" ht="15.75" thickBot="1" x14ac:dyDescent="0.3">
      <c r="A25" s="92" t="s">
        <v>15</v>
      </c>
      <c r="B25" s="106">
        <v>367.779600906334</v>
      </c>
      <c r="C25" s="48"/>
      <c r="D25" s="48"/>
      <c r="E25" s="92" t="s">
        <v>15</v>
      </c>
      <c r="F25" s="106">
        <v>383.70254964106596</v>
      </c>
    </row>
    <row r="26" spans="1:6" x14ac:dyDescent="0.25">
      <c r="A26" s="48"/>
      <c r="B26" s="48"/>
      <c r="C26" s="48"/>
      <c r="D26" s="48"/>
      <c r="E26" s="48"/>
      <c r="F26" s="48"/>
    </row>
    <row r="27" spans="1:6" x14ac:dyDescent="0.25">
      <c r="A27" s="48"/>
      <c r="B27" s="48"/>
      <c r="C27" s="48"/>
      <c r="D27" s="48"/>
      <c r="E27" s="48"/>
      <c r="F27" s="48"/>
    </row>
    <row r="28" spans="1:6" x14ac:dyDescent="0.25">
      <c r="A28" s="48"/>
      <c r="B28" s="48"/>
      <c r="C28" s="48"/>
      <c r="D28" s="48"/>
      <c r="E28" s="48"/>
      <c r="F28" s="48"/>
    </row>
    <row r="29" spans="1:6" x14ac:dyDescent="0.25">
      <c r="A29" s="48"/>
      <c r="B29" s="48"/>
      <c r="C29" s="48"/>
      <c r="D29" s="48"/>
      <c r="E29" s="48"/>
      <c r="F29" s="48"/>
    </row>
    <row r="30" spans="1:6" x14ac:dyDescent="0.25">
      <c r="A30" s="48"/>
      <c r="B30" s="48"/>
      <c r="C30" s="48"/>
      <c r="D30" s="48"/>
      <c r="E30" s="48"/>
      <c r="F30" s="48"/>
    </row>
    <row r="31" spans="1:6" x14ac:dyDescent="0.25">
      <c r="A31" s="48"/>
      <c r="B31" s="48"/>
      <c r="C31" s="48"/>
      <c r="D31" s="48"/>
      <c r="E31" s="48"/>
      <c r="F31" s="48"/>
    </row>
    <row r="32" spans="1:6" x14ac:dyDescent="0.25">
      <c r="A32" s="48"/>
      <c r="B32" s="48"/>
      <c r="C32" s="48"/>
      <c r="D32" s="48"/>
      <c r="E32" s="48"/>
      <c r="F32" s="48"/>
    </row>
    <row r="33" spans="1:6" x14ac:dyDescent="0.25">
      <c r="A33" s="48"/>
      <c r="B33" s="48"/>
      <c r="C33" s="48"/>
      <c r="D33" s="48"/>
      <c r="E33" s="48"/>
      <c r="F33" s="48"/>
    </row>
    <row r="34" spans="1:6" x14ac:dyDescent="0.25">
      <c r="A34" s="48"/>
      <c r="B34" s="48"/>
      <c r="C34" s="48"/>
      <c r="D34" s="48"/>
      <c r="E34" s="48"/>
      <c r="F34" s="48"/>
    </row>
    <row r="35" spans="1:6" x14ac:dyDescent="0.25">
      <c r="A35" s="48"/>
      <c r="B35" s="48"/>
      <c r="C35" s="48"/>
      <c r="D35" s="48"/>
      <c r="E35" s="48"/>
      <c r="F35" s="48"/>
    </row>
    <row r="36" spans="1:6" x14ac:dyDescent="0.25">
      <c r="A36" s="48"/>
      <c r="B36" s="48"/>
      <c r="C36" s="48"/>
      <c r="D36" s="48"/>
      <c r="E36" s="48"/>
      <c r="F36" s="48"/>
    </row>
    <row r="37" spans="1:6" x14ac:dyDescent="0.25">
      <c r="A37" s="48"/>
      <c r="B37" s="48"/>
      <c r="C37" s="48"/>
      <c r="D37" s="48"/>
      <c r="E37" s="48"/>
      <c r="F37" s="48"/>
    </row>
    <row r="38" spans="1:6" x14ac:dyDescent="0.25">
      <c r="A38" s="48"/>
      <c r="B38" s="48"/>
      <c r="C38" s="48"/>
      <c r="D38" s="48"/>
      <c r="E38" s="48"/>
      <c r="F38" s="48"/>
    </row>
  </sheetData>
  <mergeCells count="4">
    <mergeCell ref="B2:F2"/>
    <mergeCell ref="B3:F3"/>
    <mergeCell ref="B4:F4"/>
    <mergeCell ref="B5:F5"/>
  </mergeCells>
  <pageMargins left="0" right="0" top="0" bottom="0" header="0" footer="0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view="pageBreakPreview" zoomScale="60" zoomScaleNormal="80" workbookViewId="0">
      <selection activeCell="H1" sqref="H1"/>
    </sheetView>
  </sheetViews>
  <sheetFormatPr baseColWidth="10" defaultRowHeight="15" x14ac:dyDescent="0.25"/>
  <cols>
    <col min="1" max="1" width="10.5703125" style="5" customWidth="1"/>
    <col min="2" max="2" width="9.85546875" style="5" customWidth="1"/>
    <col min="3" max="3" width="12.7109375" style="5" customWidth="1"/>
    <col min="4" max="4" width="14.7109375" style="5" customWidth="1"/>
    <col min="5" max="5" width="9.7109375" style="5" bestFit="1" customWidth="1"/>
    <col min="6" max="6" width="13.42578125" style="5" bestFit="1" customWidth="1"/>
    <col min="7" max="7" width="15.42578125" style="5" bestFit="1" customWidth="1"/>
    <col min="8" max="8" width="10.140625" style="5" customWidth="1"/>
    <col min="9" max="9" width="11.28515625" style="5" customWidth="1"/>
    <col min="10" max="10" width="5.140625" style="5" bestFit="1" customWidth="1"/>
    <col min="11" max="16384" width="11.42578125" style="5"/>
  </cols>
  <sheetData>
    <row r="1" spans="1:13" ht="3.75" customHeight="1" x14ac:dyDescent="0.25">
      <c r="A1" s="7"/>
      <c r="B1" s="7"/>
      <c r="C1" s="7"/>
      <c r="D1" s="7"/>
      <c r="E1" s="7"/>
      <c r="F1" s="7"/>
      <c r="G1" s="7"/>
    </row>
    <row r="2" spans="1:13" x14ac:dyDescent="0.25">
      <c r="A2" s="8"/>
      <c r="B2" s="86"/>
      <c r="C2" s="12" t="s">
        <v>501</v>
      </c>
      <c r="D2" s="13"/>
      <c r="E2" s="13"/>
      <c r="F2" s="13"/>
      <c r="G2" s="13"/>
      <c r="H2" s="13"/>
      <c r="I2" s="13"/>
      <c r="J2" s="14"/>
    </row>
    <row r="3" spans="1:13" x14ac:dyDescent="0.25">
      <c r="A3" s="9"/>
      <c r="B3" s="87"/>
      <c r="C3" s="15" t="s">
        <v>502</v>
      </c>
      <c r="D3" s="16"/>
      <c r="E3" s="16"/>
      <c r="F3" s="16"/>
      <c r="G3" s="16"/>
      <c r="H3" s="16"/>
      <c r="I3" s="16"/>
      <c r="J3" s="17"/>
    </row>
    <row r="4" spans="1:13" x14ac:dyDescent="0.25">
      <c r="A4" s="9"/>
      <c r="B4" s="87"/>
      <c r="C4" s="15" t="s">
        <v>503</v>
      </c>
      <c r="D4" s="16"/>
      <c r="E4" s="16"/>
      <c r="F4" s="16"/>
      <c r="G4" s="16"/>
      <c r="H4" s="16"/>
      <c r="I4" s="16"/>
      <c r="J4" s="17"/>
    </row>
    <row r="5" spans="1:13" x14ac:dyDescent="0.25">
      <c r="A5" s="10"/>
      <c r="B5" s="88"/>
      <c r="C5" s="1" t="s">
        <v>584</v>
      </c>
      <c r="D5" s="2"/>
      <c r="E5" s="2"/>
      <c r="F5" s="2"/>
      <c r="G5" s="2"/>
      <c r="H5" s="2"/>
      <c r="I5" s="2"/>
      <c r="J5" s="3"/>
    </row>
    <row r="6" spans="1:13" ht="3" customHeight="1" x14ac:dyDescent="0.25">
      <c r="A6" s="7"/>
      <c r="B6" s="7"/>
      <c r="C6" s="7"/>
      <c r="D6" s="7"/>
      <c r="E6" s="7"/>
      <c r="F6" s="7"/>
      <c r="G6" s="7"/>
    </row>
    <row r="8" spans="1:13" ht="15.75" thickBot="1" x14ac:dyDescent="0.3">
      <c r="B8" s="89" t="s">
        <v>506</v>
      </c>
      <c r="C8" s="48"/>
      <c r="D8" s="48"/>
      <c r="E8" s="48"/>
      <c r="F8" s="48"/>
      <c r="G8" s="48"/>
      <c r="H8" s="48"/>
      <c r="I8" s="48"/>
      <c r="J8" s="48"/>
    </row>
    <row r="9" spans="1:13" ht="18.75" customHeight="1" thickBot="1" x14ac:dyDescent="0.3">
      <c r="B9" s="90" t="s">
        <v>16</v>
      </c>
      <c r="C9" s="90" t="s">
        <v>23</v>
      </c>
      <c r="D9" s="90" t="s">
        <v>24</v>
      </c>
      <c r="E9" s="90" t="s">
        <v>17</v>
      </c>
      <c r="F9" s="90" t="s">
        <v>18</v>
      </c>
      <c r="G9" s="90" t="s">
        <v>19</v>
      </c>
      <c r="H9" s="90" t="s">
        <v>20</v>
      </c>
      <c r="I9" s="90" t="s">
        <v>21</v>
      </c>
      <c r="J9" s="90" t="s">
        <v>22</v>
      </c>
    </row>
    <row r="10" spans="1:13" x14ac:dyDescent="0.25">
      <c r="B10" s="91">
        <v>1586</v>
      </c>
      <c r="C10" s="91">
        <f>descriptivo!B20</f>
        <v>188936.80142327087</v>
      </c>
      <c r="D10" s="91">
        <f>descriptivo!B19</f>
        <v>13.430349405537569</v>
      </c>
      <c r="E10" s="91">
        <f>SQRT(B10)</f>
        <v>39.824615503479755</v>
      </c>
      <c r="F10" s="91">
        <v>15</v>
      </c>
      <c r="G10" s="91">
        <f>descriptivo!B20-descriptivo!B19</f>
        <v>188923.37107386533</v>
      </c>
      <c r="H10" s="91">
        <f>G10/F10</f>
        <v>12594.891404924356</v>
      </c>
      <c r="I10" s="91">
        <f>H11*F10</f>
        <v>188925</v>
      </c>
      <c r="J10" s="91">
        <f>I10-G10</f>
        <v>1.6289261346682906</v>
      </c>
    </row>
    <row r="11" spans="1:13" ht="15.75" thickBot="1" x14ac:dyDescent="0.3">
      <c r="B11" s="92"/>
      <c r="C11" s="92"/>
      <c r="D11" s="92"/>
      <c r="E11" s="92"/>
      <c r="F11" s="92"/>
      <c r="G11" s="93"/>
      <c r="H11" s="93">
        <v>12595</v>
      </c>
      <c r="I11" s="93"/>
      <c r="J11" s="93"/>
    </row>
    <row r="12" spans="1:13" x14ac:dyDescent="0.25">
      <c r="B12" s="48"/>
      <c r="C12" s="48"/>
      <c r="D12" s="48"/>
      <c r="E12" s="48"/>
      <c r="F12" s="48"/>
      <c r="G12" s="48"/>
      <c r="H12" s="48"/>
      <c r="I12" s="48"/>
      <c r="J12" s="48"/>
    </row>
    <row r="13" spans="1:13" ht="15.75" thickBot="1" x14ac:dyDescent="0.3">
      <c r="B13" s="89" t="s">
        <v>507</v>
      </c>
      <c r="C13" s="48"/>
      <c r="D13" s="48"/>
      <c r="E13" s="48"/>
      <c r="F13" s="48"/>
      <c r="G13" s="48"/>
      <c r="H13" s="48"/>
      <c r="I13" s="48"/>
      <c r="J13" s="48"/>
    </row>
    <row r="14" spans="1:13" ht="22.5" customHeight="1" thickBot="1" x14ac:dyDescent="0.3">
      <c r="B14" s="90" t="s">
        <v>25</v>
      </c>
      <c r="C14" s="90" t="s">
        <v>26</v>
      </c>
      <c r="D14" s="90" t="s">
        <v>27</v>
      </c>
      <c r="E14" s="48"/>
      <c r="F14" s="48"/>
      <c r="G14" s="48"/>
      <c r="H14" s="94"/>
      <c r="I14" s="49"/>
      <c r="J14" s="95"/>
      <c r="K14" s="6"/>
      <c r="L14" s="18"/>
      <c r="M14" s="6"/>
    </row>
    <row r="15" spans="1:13" x14ac:dyDescent="0.25">
      <c r="B15" s="96">
        <v>1</v>
      </c>
      <c r="C15" s="96">
        <v>12</v>
      </c>
      <c r="D15" s="96">
        <f>C15+H11</f>
        <v>12607</v>
      </c>
      <c r="E15" s="48"/>
      <c r="F15" s="48"/>
      <c r="G15" s="48"/>
      <c r="H15" s="48"/>
      <c r="I15" s="48"/>
      <c r="J15" s="48"/>
      <c r="M15" s="6"/>
    </row>
    <row r="16" spans="1:13" x14ac:dyDescent="0.25">
      <c r="B16" s="96">
        <v>2</v>
      </c>
      <c r="C16" s="96">
        <f>D15+1</f>
        <v>12608</v>
      </c>
      <c r="D16" s="96">
        <f>C16+$H$11</f>
        <v>25203</v>
      </c>
      <c r="E16" s="48"/>
      <c r="F16" s="48"/>
      <c r="G16" s="48"/>
      <c r="H16" s="48"/>
      <c r="I16" s="48"/>
      <c r="J16" s="48"/>
      <c r="M16" s="6"/>
    </row>
    <row r="17" spans="2:13" x14ac:dyDescent="0.25">
      <c r="B17" s="96">
        <v>3</v>
      </c>
      <c r="C17" s="96">
        <f>D16+1</f>
        <v>25204</v>
      </c>
      <c r="D17" s="96">
        <f>C17+$H$11</f>
        <v>37799</v>
      </c>
      <c r="E17" s="48"/>
      <c r="F17" s="48"/>
      <c r="G17" s="48"/>
      <c r="H17" s="48"/>
      <c r="I17" s="48"/>
      <c r="J17" s="48"/>
      <c r="M17" s="6"/>
    </row>
    <row r="18" spans="2:13" x14ac:dyDescent="0.25">
      <c r="B18" s="96">
        <v>4</v>
      </c>
      <c r="C18" s="96">
        <f>D17+1</f>
        <v>37800</v>
      </c>
      <c r="D18" s="96">
        <f>C18+$H$11</f>
        <v>50395</v>
      </c>
      <c r="E18" s="48"/>
      <c r="F18" s="48"/>
      <c r="G18" s="48"/>
      <c r="H18" s="48"/>
      <c r="I18" s="48"/>
      <c r="J18" s="48"/>
      <c r="M18" s="6"/>
    </row>
    <row r="19" spans="2:13" x14ac:dyDescent="0.25">
      <c r="B19" s="96">
        <v>5</v>
      </c>
      <c r="C19" s="96">
        <f t="shared" ref="C19:C29" si="0">D18+1</f>
        <v>50396</v>
      </c>
      <c r="D19" s="96">
        <f>C19+$H$11</f>
        <v>62991</v>
      </c>
      <c r="E19" s="48"/>
      <c r="F19" s="48"/>
      <c r="G19" s="48"/>
      <c r="H19" s="48"/>
      <c r="I19" s="48"/>
      <c r="J19" s="48"/>
      <c r="M19" s="6"/>
    </row>
    <row r="20" spans="2:13" x14ac:dyDescent="0.25">
      <c r="B20" s="96">
        <v>6</v>
      </c>
      <c r="C20" s="96">
        <f t="shared" si="0"/>
        <v>62992</v>
      </c>
      <c r="D20" s="96">
        <f>C20+$H$11</f>
        <v>75587</v>
      </c>
      <c r="E20" s="48"/>
      <c r="F20" s="48"/>
      <c r="G20" s="48"/>
      <c r="H20" s="48"/>
      <c r="I20" s="48"/>
      <c r="J20" s="48"/>
      <c r="M20" s="6"/>
    </row>
    <row r="21" spans="2:13" x14ac:dyDescent="0.25">
      <c r="B21" s="96">
        <v>7</v>
      </c>
      <c r="C21" s="96">
        <f t="shared" si="0"/>
        <v>75588</v>
      </c>
      <c r="D21" s="96">
        <f>C21+$H$11</f>
        <v>88183</v>
      </c>
      <c r="E21" s="48"/>
      <c r="F21" s="48"/>
      <c r="G21" s="48"/>
      <c r="H21" s="48"/>
      <c r="I21" s="48"/>
      <c r="J21" s="48"/>
      <c r="M21" s="6"/>
    </row>
    <row r="22" spans="2:13" x14ac:dyDescent="0.25">
      <c r="B22" s="96">
        <v>8</v>
      </c>
      <c r="C22" s="96">
        <f t="shared" si="0"/>
        <v>88184</v>
      </c>
      <c r="D22" s="96">
        <f>C22+$H$11</f>
        <v>100779</v>
      </c>
      <c r="E22" s="48"/>
      <c r="F22" s="48"/>
      <c r="G22" s="48"/>
      <c r="H22" s="48"/>
      <c r="I22" s="48"/>
      <c r="J22" s="48"/>
      <c r="M22" s="6"/>
    </row>
    <row r="23" spans="2:13" x14ac:dyDescent="0.25">
      <c r="B23" s="96">
        <v>9</v>
      </c>
      <c r="C23" s="96">
        <f t="shared" si="0"/>
        <v>100780</v>
      </c>
      <c r="D23" s="96">
        <f>C23+$H$11</f>
        <v>113375</v>
      </c>
      <c r="E23" s="48"/>
      <c r="F23" s="48"/>
      <c r="G23" s="48"/>
      <c r="H23" s="48"/>
      <c r="I23" s="48"/>
      <c r="J23" s="48"/>
      <c r="M23" s="6"/>
    </row>
    <row r="24" spans="2:13" x14ac:dyDescent="0.25">
      <c r="B24" s="96">
        <v>10</v>
      </c>
      <c r="C24" s="96">
        <f t="shared" si="0"/>
        <v>113376</v>
      </c>
      <c r="D24" s="96">
        <f>C24+$H$11</f>
        <v>125971</v>
      </c>
      <c r="E24" s="48"/>
      <c r="F24" s="48"/>
      <c r="G24" s="48"/>
      <c r="H24" s="48"/>
      <c r="I24" s="48"/>
      <c r="J24" s="48"/>
      <c r="M24" s="6"/>
    </row>
    <row r="25" spans="2:13" x14ac:dyDescent="0.25">
      <c r="B25" s="96">
        <v>11</v>
      </c>
      <c r="C25" s="96">
        <f t="shared" si="0"/>
        <v>125972</v>
      </c>
      <c r="D25" s="96">
        <f>C25+$H$11</f>
        <v>138567</v>
      </c>
      <c r="E25" s="48"/>
      <c r="F25" s="48"/>
      <c r="G25" s="48"/>
      <c r="H25" s="48"/>
      <c r="I25" s="48"/>
      <c r="J25" s="48"/>
      <c r="M25" s="6"/>
    </row>
    <row r="26" spans="2:13" x14ac:dyDescent="0.25">
      <c r="B26" s="96">
        <v>12</v>
      </c>
      <c r="C26" s="96">
        <f t="shared" si="0"/>
        <v>138568</v>
      </c>
      <c r="D26" s="96">
        <f>C26+$H$11</f>
        <v>151163</v>
      </c>
      <c r="E26" s="48"/>
      <c r="F26" s="48"/>
      <c r="G26" s="48"/>
      <c r="H26" s="48"/>
      <c r="I26" s="48"/>
      <c r="J26" s="48"/>
      <c r="M26" s="6"/>
    </row>
    <row r="27" spans="2:13" x14ac:dyDescent="0.25">
      <c r="B27" s="96">
        <v>13</v>
      </c>
      <c r="C27" s="96">
        <f t="shared" si="0"/>
        <v>151164</v>
      </c>
      <c r="D27" s="96">
        <f>C27+$H$11</f>
        <v>163759</v>
      </c>
      <c r="E27" s="48"/>
      <c r="F27" s="48"/>
      <c r="G27" s="48"/>
      <c r="H27" s="48"/>
      <c r="I27" s="48"/>
      <c r="J27" s="48"/>
      <c r="M27" s="6"/>
    </row>
    <row r="28" spans="2:13" x14ac:dyDescent="0.25">
      <c r="B28" s="96">
        <v>14</v>
      </c>
      <c r="C28" s="96">
        <f t="shared" si="0"/>
        <v>163760</v>
      </c>
      <c r="D28" s="96">
        <f>C28+$H$11</f>
        <v>176355</v>
      </c>
      <c r="E28" s="48"/>
      <c r="F28" s="48"/>
      <c r="G28" s="48"/>
      <c r="H28" s="48"/>
      <c r="I28" s="48"/>
      <c r="J28" s="48"/>
      <c r="M28" s="6"/>
    </row>
    <row r="29" spans="2:13" ht="15.75" thickBot="1" x14ac:dyDescent="0.3">
      <c r="B29" s="97">
        <v>15</v>
      </c>
      <c r="C29" s="97">
        <f t="shared" si="0"/>
        <v>176356</v>
      </c>
      <c r="D29" s="97">
        <f>C29+$H$11</f>
        <v>188951</v>
      </c>
      <c r="E29" s="48"/>
      <c r="F29" s="48"/>
      <c r="G29" s="48"/>
      <c r="H29" s="48"/>
      <c r="I29" s="48"/>
      <c r="J29" s="48"/>
      <c r="M29" s="6"/>
    </row>
    <row r="30" spans="2:13" x14ac:dyDescent="0.25">
      <c r="B30" s="48"/>
      <c r="C30" s="48"/>
      <c r="D30" s="48"/>
      <c r="E30" s="48"/>
      <c r="F30" s="48"/>
      <c r="G30" s="48"/>
      <c r="H30" s="48"/>
      <c r="I30" s="48"/>
      <c r="J30" s="48"/>
      <c r="M30" s="6"/>
    </row>
    <row r="31" spans="2:13" ht="15.75" thickBot="1" x14ac:dyDescent="0.3">
      <c r="B31" s="89" t="s">
        <v>508</v>
      </c>
      <c r="C31" s="48"/>
      <c r="D31" s="48"/>
      <c r="E31" s="48"/>
      <c r="F31" s="48"/>
      <c r="G31" s="48"/>
      <c r="H31" s="48"/>
      <c r="I31" s="48"/>
      <c r="J31" s="48"/>
      <c r="M31" s="6"/>
    </row>
    <row r="32" spans="2:13" ht="23.25" customHeight="1" thickBot="1" x14ac:dyDescent="0.3">
      <c r="B32" s="90" t="s">
        <v>28</v>
      </c>
      <c r="C32" s="90" t="s">
        <v>30</v>
      </c>
      <c r="D32" s="90" t="s">
        <v>31</v>
      </c>
      <c r="E32" s="90" t="s">
        <v>28</v>
      </c>
      <c r="F32" s="90" t="s">
        <v>30</v>
      </c>
      <c r="G32" s="90" t="s">
        <v>31</v>
      </c>
      <c r="H32" s="94"/>
      <c r="I32" s="49"/>
      <c r="J32" s="95"/>
      <c r="K32" s="6"/>
      <c r="L32" s="18"/>
      <c r="M32" s="6"/>
    </row>
    <row r="33" spans="2:13" x14ac:dyDescent="0.25">
      <c r="B33" s="94">
        <v>12</v>
      </c>
      <c r="C33" s="49">
        <v>0</v>
      </c>
      <c r="D33" s="95">
        <v>0</v>
      </c>
      <c r="E33" s="94">
        <v>12608</v>
      </c>
      <c r="F33" s="49">
        <v>1542</v>
      </c>
      <c r="G33" s="95">
        <v>0.97225725094577553</v>
      </c>
      <c r="H33" s="94"/>
      <c r="I33" s="49"/>
      <c r="J33" s="95"/>
      <c r="K33" s="6"/>
      <c r="L33" s="18"/>
      <c r="M33" s="6"/>
    </row>
    <row r="34" spans="2:13" x14ac:dyDescent="0.25">
      <c r="B34" s="94">
        <v>12608</v>
      </c>
      <c r="C34" s="49">
        <v>1542</v>
      </c>
      <c r="D34" s="95">
        <v>0.97225725094577553</v>
      </c>
      <c r="E34" s="94">
        <v>25204</v>
      </c>
      <c r="F34" s="49">
        <v>32</v>
      </c>
      <c r="G34" s="95">
        <v>0.99243379571248425</v>
      </c>
      <c r="H34" s="94"/>
      <c r="I34" s="49"/>
      <c r="J34" s="95"/>
      <c r="K34" s="6"/>
      <c r="L34" s="18"/>
      <c r="M34" s="6"/>
    </row>
    <row r="35" spans="2:13" x14ac:dyDescent="0.25">
      <c r="B35" s="94">
        <v>25204</v>
      </c>
      <c r="C35" s="49">
        <v>32</v>
      </c>
      <c r="D35" s="95">
        <v>0.99243379571248425</v>
      </c>
      <c r="E35" s="94">
        <v>37800</v>
      </c>
      <c r="F35" s="49">
        <v>7</v>
      </c>
      <c r="G35" s="95">
        <v>0.99684741488020179</v>
      </c>
      <c r="H35" s="48"/>
      <c r="I35" s="48"/>
      <c r="J35" s="48"/>
      <c r="M35" s="6"/>
    </row>
    <row r="36" spans="2:13" x14ac:dyDescent="0.25">
      <c r="B36" s="94">
        <v>37800</v>
      </c>
      <c r="C36" s="49">
        <v>7</v>
      </c>
      <c r="D36" s="95">
        <v>0.99684741488020179</v>
      </c>
      <c r="E36" s="94">
        <v>50396</v>
      </c>
      <c r="F36" s="49">
        <v>1</v>
      </c>
      <c r="G36" s="95">
        <v>0.99747793190416145</v>
      </c>
      <c r="H36" s="98"/>
      <c r="I36" s="48"/>
      <c r="J36" s="99"/>
      <c r="L36" s="20"/>
      <c r="M36" s="6"/>
    </row>
    <row r="37" spans="2:13" x14ac:dyDescent="0.25">
      <c r="B37" s="94">
        <v>50396</v>
      </c>
      <c r="C37" s="49">
        <v>1</v>
      </c>
      <c r="D37" s="95">
        <v>0.99747793190416145</v>
      </c>
      <c r="E37" s="94">
        <v>62992</v>
      </c>
      <c r="F37" s="49">
        <v>1</v>
      </c>
      <c r="G37" s="95">
        <v>0.99810844892812101</v>
      </c>
      <c r="H37" s="98"/>
      <c r="I37" s="48"/>
      <c r="J37" s="99"/>
      <c r="L37" s="20"/>
      <c r="M37" s="6"/>
    </row>
    <row r="38" spans="2:13" x14ac:dyDescent="0.25">
      <c r="B38" s="94">
        <v>62992</v>
      </c>
      <c r="C38" s="49">
        <v>1</v>
      </c>
      <c r="D38" s="95">
        <v>0.99810844892812101</v>
      </c>
      <c r="E38" s="94">
        <v>100780</v>
      </c>
      <c r="F38" s="49">
        <v>1</v>
      </c>
      <c r="G38" s="95">
        <v>0.99873896595208067</v>
      </c>
      <c r="H38" s="98"/>
      <c r="I38" s="48"/>
      <c r="J38" s="99"/>
      <c r="L38" s="20"/>
      <c r="M38" s="6"/>
    </row>
    <row r="39" spans="2:13" x14ac:dyDescent="0.25">
      <c r="B39" s="94">
        <v>75588</v>
      </c>
      <c r="C39" s="49">
        <v>0</v>
      </c>
      <c r="D39" s="95">
        <v>0.99810844892812101</v>
      </c>
      <c r="E39" s="94">
        <v>151164</v>
      </c>
      <c r="F39" s="49">
        <v>1</v>
      </c>
      <c r="G39" s="95">
        <v>0.99936948297604034</v>
      </c>
      <c r="H39" s="98"/>
      <c r="I39" s="48"/>
      <c r="J39" s="99"/>
      <c r="L39" s="20"/>
      <c r="M39" s="6"/>
    </row>
    <row r="40" spans="2:13" x14ac:dyDescent="0.25">
      <c r="B40" s="94">
        <v>88184</v>
      </c>
      <c r="C40" s="49">
        <v>0</v>
      </c>
      <c r="D40" s="95">
        <v>0.99810844892812101</v>
      </c>
      <c r="E40" s="94" t="s">
        <v>29</v>
      </c>
      <c r="F40" s="49">
        <v>1</v>
      </c>
      <c r="G40" s="95">
        <v>1</v>
      </c>
      <c r="H40" s="98"/>
      <c r="I40" s="48"/>
      <c r="J40" s="99"/>
      <c r="L40" s="20"/>
      <c r="M40" s="6"/>
    </row>
    <row r="41" spans="2:13" x14ac:dyDescent="0.25">
      <c r="B41" s="94">
        <v>100780</v>
      </c>
      <c r="C41" s="49">
        <v>1</v>
      </c>
      <c r="D41" s="95">
        <v>0.99873896595208067</v>
      </c>
      <c r="E41" s="94">
        <v>12</v>
      </c>
      <c r="F41" s="49">
        <v>0</v>
      </c>
      <c r="G41" s="95">
        <v>1</v>
      </c>
      <c r="H41" s="98"/>
      <c r="I41" s="48"/>
      <c r="J41" s="99"/>
      <c r="L41" s="20"/>
    </row>
    <row r="42" spans="2:13" x14ac:dyDescent="0.25">
      <c r="B42" s="94">
        <v>113376</v>
      </c>
      <c r="C42" s="49">
        <v>0</v>
      </c>
      <c r="D42" s="95">
        <v>0.99873896595208067</v>
      </c>
      <c r="E42" s="94">
        <v>75588</v>
      </c>
      <c r="F42" s="49">
        <v>0</v>
      </c>
      <c r="G42" s="95">
        <v>1</v>
      </c>
      <c r="H42" s="98"/>
      <c r="I42" s="48"/>
      <c r="J42" s="99"/>
      <c r="L42" s="20"/>
    </row>
    <row r="43" spans="2:13" x14ac:dyDescent="0.25">
      <c r="B43" s="94">
        <v>125972</v>
      </c>
      <c r="C43" s="49">
        <v>0</v>
      </c>
      <c r="D43" s="95">
        <v>0.99873896595208067</v>
      </c>
      <c r="E43" s="94">
        <v>88184</v>
      </c>
      <c r="F43" s="49">
        <v>0</v>
      </c>
      <c r="G43" s="95">
        <v>1</v>
      </c>
      <c r="H43" s="98"/>
      <c r="I43" s="48"/>
      <c r="J43" s="99"/>
      <c r="L43" s="20"/>
    </row>
    <row r="44" spans="2:13" x14ac:dyDescent="0.25">
      <c r="B44" s="94">
        <v>138568</v>
      </c>
      <c r="C44" s="49">
        <v>0</v>
      </c>
      <c r="D44" s="95">
        <v>0.99873896595208067</v>
      </c>
      <c r="E44" s="94">
        <v>113376</v>
      </c>
      <c r="F44" s="49">
        <v>0</v>
      </c>
      <c r="G44" s="95">
        <v>1</v>
      </c>
      <c r="H44" s="98"/>
      <c r="I44" s="48"/>
      <c r="J44" s="99"/>
      <c r="L44" s="20"/>
    </row>
    <row r="45" spans="2:13" x14ac:dyDescent="0.25">
      <c r="B45" s="94">
        <v>151164</v>
      </c>
      <c r="C45" s="49">
        <v>1</v>
      </c>
      <c r="D45" s="95">
        <v>0.99936948297604034</v>
      </c>
      <c r="E45" s="94">
        <v>125972</v>
      </c>
      <c r="F45" s="49">
        <v>0</v>
      </c>
      <c r="G45" s="95">
        <v>1</v>
      </c>
      <c r="H45" s="98"/>
      <c r="I45" s="48"/>
      <c r="J45" s="99"/>
      <c r="L45" s="20"/>
    </row>
    <row r="46" spans="2:13" x14ac:dyDescent="0.25">
      <c r="B46" s="94">
        <v>163760</v>
      </c>
      <c r="C46" s="49">
        <v>0</v>
      </c>
      <c r="D46" s="95">
        <v>0.99936948297604034</v>
      </c>
      <c r="E46" s="94">
        <v>138568</v>
      </c>
      <c r="F46" s="49">
        <v>0</v>
      </c>
      <c r="G46" s="95">
        <v>1</v>
      </c>
      <c r="H46" s="98"/>
      <c r="I46" s="48"/>
      <c r="J46" s="99"/>
      <c r="L46" s="20"/>
    </row>
    <row r="47" spans="2:13" x14ac:dyDescent="0.25">
      <c r="B47" s="94">
        <v>176356</v>
      </c>
      <c r="C47" s="49">
        <v>0</v>
      </c>
      <c r="D47" s="95">
        <v>0.99936948297604034</v>
      </c>
      <c r="E47" s="94">
        <v>163760</v>
      </c>
      <c r="F47" s="49">
        <v>0</v>
      </c>
      <c r="G47" s="95">
        <v>1</v>
      </c>
      <c r="H47" s="98"/>
      <c r="I47" s="48"/>
      <c r="J47" s="99"/>
      <c r="L47" s="20"/>
    </row>
    <row r="48" spans="2:13" ht="15.75" thickBot="1" x14ac:dyDescent="0.3">
      <c r="B48" s="92" t="s">
        <v>29</v>
      </c>
      <c r="C48" s="92">
        <v>1</v>
      </c>
      <c r="D48" s="100">
        <v>1</v>
      </c>
      <c r="E48" s="101">
        <v>176356</v>
      </c>
      <c r="F48" s="92">
        <v>0</v>
      </c>
      <c r="G48" s="100">
        <v>1</v>
      </c>
      <c r="H48" s="98"/>
      <c r="I48" s="48"/>
      <c r="J48" s="99"/>
      <c r="L48" s="20"/>
    </row>
    <row r="49" spans="7:12" x14ac:dyDescent="0.25">
      <c r="G49" s="19"/>
      <c r="I49" s="20"/>
      <c r="J49" s="19"/>
      <c r="L49" s="20"/>
    </row>
    <row r="50" spans="7:12" x14ac:dyDescent="0.25">
      <c r="G50" s="19"/>
      <c r="I50" s="20"/>
      <c r="J50" s="19"/>
      <c r="L50" s="20"/>
    </row>
    <row r="51" spans="7:12" x14ac:dyDescent="0.25">
      <c r="I51" s="20"/>
      <c r="J51" s="19"/>
      <c r="L51" s="20"/>
    </row>
  </sheetData>
  <sortState ref="J48:K63">
    <sortCondition descending="1" ref="K48"/>
  </sortState>
  <mergeCells count="4">
    <mergeCell ref="C2:J2"/>
    <mergeCell ref="C3:J3"/>
    <mergeCell ref="C4:J4"/>
    <mergeCell ref="C5:J5"/>
  </mergeCells>
  <pageMargins left="0.59055118110236227" right="0.59055118110236227" top="0.59055118110236227" bottom="0.59055118110236227" header="0" footer="0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view="pageBreakPreview" zoomScale="82" zoomScaleNormal="100" zoomScaleSheetLayoutView="82" workbookViewId="0">
      <selection activeCell="C2" sqref="C2:J2"/>
    </sheetView>
  </sheetViews>
  <sheetFormatPr baseColWidth="10" defaultRowHeight="12.75" x14ac:dyDescent="0.25"/>
  <cols>
    <col min="1" max="1" width="8.28515625" style="48" customWidth="1"/>
    <col min="2" max="2" width="8.140625" style="48" customWidth="1"/>
    <col min="3" max="3" width="10.5703125" style="48" bestFit="1" customWidth="1"/>
    <col min="4" max="4" width="11.140625" style="48" bestFit="1" customWidth="1"/>
    <col min="5" max="5" width="8.5703125" style="48" bestFit="1" customWidth="1"/>
    <col min="6" max="6" width="9.28515625" style="48" bestFit="1" customWidth="1"/>
    <col min="7" max="7" width="11.140625" style="48" bestFit="1" customWidth="1"/>
    <col min="8" max="8" width="9.5703125" style="48" bestFit="1" customWidth="1"/>
    <col min="9" max="9" width="10.5703125" style="48" bestFit="1" customWidth="1"/>
    <col min="10" max="10" width="5.85546875" style="48" customWidth="1"/>
    <col min="11" max="16384" width="11.42578125" style="48"/>
  </cols>
  <sheetData>
    <row r="1" spans="1:14" ht="3.75" customHeight="1" x14ac:dyDescent="0.25">
      <c r="A1" s="7"/>
      <c r="B1" s="7"/>
      <c r="C1" s="7"/>
      <c r="D1" s="7"/>
      <c r="E1" s="7"/>
      <c r="F1" s="7"/>
      <c r="G1" s="7"/>
      <c r="H1" s="5"/>
      <c r="I1" s="5"/>
      <c r="J1" s="5"/>
    </row>
    <row r="2" spans="1:14" ht="15" x14ac:dyDescent="0.25">
      <c r="A2" s="8"/>
      <c r="B2" s="86"/>
      <c r="C2" s="12" t="s">
        <v>501</v>
      </c>
      <c r="D2" s="13"/>
      <c r="E2" s="13"/>
      <c r="F2" s="13"/>
      <c r="G2" s="13"/>
      <c r="H2" s="13"/>
      <c r="I2" s="13"/>
      <c r="J2" s="14"/>
    </row>
    <row r="3" spans="1:14" ht="15" x14ac:dyDescent="0.25">
      <c r="A3" s="9"/>
      <c r="B3" s="87"/>
      <c r="C3" s="15" t="s">
        <v>502</v>
      </c>
      <c r="D3" s="16"/>
      <c r="E3" s="16"/>
      <c r="F3" s="16"/>
      <c r="G3" s="16"/>
      <c r="H3" s="16"/>
      <c r="I3" s="16"/>
      <c r="J3" s="17"/>
    </row>
    <row r="4" spans="1:14" ht="15" x14ac:dyDescent="0.25">
      <c r="A4" s="9"/>
      <c r="B4" s="87"/>
      <c r="C4" s="15" t="s">
        <v>503</v>
      </c>
      <c r="D4" s="16"/>
      <c r="E4" s="16"/>
      <c r="F4" s="16"/>
      <c r="G4" s="16"/>
      <c r="H4" s="16"/>
      <c r="I4" s="16"/>
      <c r="J4" s="17"/>
    </row>
    <row r="5" spans="1:14" ht="15" x14ac:dyDescent="0.25">
      <c r="A5" s="10"/>
      <c r="B5" s="88"/>
      <c r="C5" s="1" t="s">
        <v>583</v>
      </c>
      <c r="D5" s="2"/>
      <c r="E5" s="2"/>
      <c r="F5" s="2"/>
      <c r="G5" s="2"/>
      <c r="H5" s="2"/>
      <c r="I5" s="2"/>
      <c r="J5" s="3"/>
    </row>
    <row r="6" spans="1:14" ht="3" customHeight="1" x14ac:dyDescent="0.25"/>
    <row r="7" spans="1:14" ht="15" customHeight="1" x14ac:dyDescent="0.25"/>
    <row r="8" spans="1:14" ht="15" customHeight="1" x14ac:dyDescent="0.25"/>
    <row r="9" spans="1:14" ht="13.5" thickBot="1" x14ac:dyDescent="0.3">
      <c r="B9" s="89" t="s">
        <v>506</v>
      </c>
    </row>
    <row r="10" spans="1:14" ht="13.5" thickBot="1" x14ac:dyDescent="0.3">
      <c r="A10" s="104"/>
      <c r="B10" s="90" t="s">
        <v>16</v>
      </c>
      <c r="C10" s="90" t="s">
        <v>23</v>
      </c>
      <c r="D10" s="90" t="s">
        <v>24</v>
      </c>
      <c r="E10" s="90" t="s">
        <v>17</v>
      </c>
      <c r="F10" s="90" t="s">
        <v>18</v>
      </c>
      <c r="G10" s="90" t="s">
        <v>19</v>
      </c>
      <c r="H10" s="90" t="s">
        <v>20</v>
      </c>
      <c r="I10" s="90" t="s">
        <v>21</v>
      </c>
      <c r="J10" s="90" t="s">
        <v>22</v>
      </c>
    </row>
    <row r="11" spans="1:14" x14ac:dyDescent="0.25">
      <c r="B11" s="49">
        <v>3638</v>
      </c>
      <c r="C11" s="105">
        <v>363342.93247410026</v>
      </c>
      <c r="D11" s="105">
        <v>13.430349405537569</v>
      </c>
      <c r="E11" s="105">
        <f>SQRT(B11)</f>
        <v>60.315835400000886</v>
      </c>
      <c r="F11" s="105">
        <v>15</v>
      </c>
      <c r="G11" s="105">
        <f>descriptivo!F20-descriptivo!F19</f>
        <v>363329.5021246947</v>
      </c>
      <c r="H11" s="105">
        <f>G11/F11</f>
        <v>24221.96680831298</v>
      </c>
      <c r="I11" s="105">
        <f>H12*F11</f>
        <v>363330</v>
      </c>
      <c r="J11" s="105">
        <f>I11-G11</f>
        <v>0.49787530530011281</v>
      </c>
    </row>
    <row r="12" spans="1:14" ht="13.5" thickBot="1" x14ac:dyDescent="0.3">
      <c r="B12" s="92"/>
      <c r="C12" s="106"/>
      <c r="D12" s="106"/>
      <c r="E12" s="106"/>
      <c r="F12" s="106"/>
      <c r="G12" s="106"/>
      <c r="H12" s="106">
        <v>24222</v>
      </c>
      <c r="I12" s="106"/>
      <c r="J12" s="106"/>
    </row>
    <row r="13" spans="1:14" x14ac:dyDescent="0.25">
      <c r="B13" s="49"/>
      <c r="C13" s="105"/>
      <c r="D13" s="105"/>
      <c r="E13" s="105"/>
      <c r="F13" s="105"/>
      <c r="G13" s="105"/>
      <c r="H13" s="105"/>
      <c r="I13" s="105"/>
      <c r="J13" s="105"/>
    </row>
    <row r="15" spans="1:14" ht="13.5" thickBot="1" x14ac:dyDescent="0.3">
      <c r="B15" s="89" t="s">
        <v>507</v>
      </c>
    </row>
    <row r="16" spans="1:14" ht="19.5" customHeight="1" thickBot="1" x14ac:dyDescent="0.3">
      <c r="B16" s="90" t="s">
        <v>25</v>
      </c>
      <c r="C16" s="90" t="s">
        <v>26</v>
      </c>
      <c r="D16" s="90" t="s">
        <v>27</v>
      </c>
      <c r="H16" s="94"/>
      <c r="I16" s="49"/>
      <c r="J16" s="95"/>
      <c r="K16" s="94"/>
      <c r="L16" s="49"/>
      <c r="M16" s="95"/>
      <c r="N16" s="49"/>
    </row>
    <row r="17" spans="2:14" x14ac:dyDescent="0.25">
      <c r="B17" s="49">
        <v>1</v>
      </c>
      <c r="C17" s="49">
        <v>12</v>
      </c>
      <c r="D17" s="49">
        <f>C17+H12</f>
        <v>24234</v>
      </c>
      <c r="M17" s="107"/>
      <c r="N17" s="49"/>
    </row>
    <row r="18" spans="2:14" x14ac:dyDescent="0.25">
      <c r="B18" s="49">
        <v>2</v>
      </c>
      <c r="C18" s="49">
        <f>D17+1</f>
        <v>24235</v>
      </c>
      <c r="D18" s="49">
        <f>C18+$H$12</f>
        <v>48457</v>
      </c>
      <c r="M18" s="95"/>
      <c r="N18" s="49"/>
    </row>
    <row r="19" spans="2:14" x14ac:dyDescent="0.25">
      <c r="B19" s="49">
        <v>3</v>
      </c>
      <c r="C19" s="49">
        <f>D18+1</f>
        <v>48458</v>
      </c>
      <c r="D19" s="49">
        <f>C19+$H$12</f>
        <v>72680</v>
      </c>
      <c r="M19" s="95"/>
      <c r="N19" s="49"/>
    </row>
    <row r="20" spans="2:14" x14ac:dyDescent="0.25">
      <c r="B20" s="49">
        <v>4</v>
      </c>
      <c r="C20" s="49">
        <f>D19+1</f>
        <v>72681</v>
      </c>
      <c r="D20" s="49">
        <f>C20+$H$12</f>
        <v>96903</v>
      </c>
      <c r="M20" s="95"/>
      <c r="N20" s="49"/>
    </row>
    <row r="21" spans="2:14" x14ac:dyDescent="0.25">
      <c r="B21" s="49">
        <v>5</v>
      </c>
      <c r="C21" s="49">
        <f t="shared" ref="C21:C31" si="0">D20+1</f>
        <v>96904</v>
      </c>
      <c r="D21" s="49">
        <f>C21+$H$12</f>
        <v>121126</v>
      </c>
      <c r="M21" s="95"/>
      <c r="N21" s="49"/>
    </row>
    <row r="22" spans="2:14" x14ac:dyDescent="0.25">
      <c r="B22" s="49">
        <v>6</v>
      </c>
      <c r="C22" s="49">
        <f t="shared" si="0"/>
        <v>121127</v>
      </c>
      <c r="D22" s="49">
        <f>C22+$H$12</f>
        <v>145349</v>
      </c>
      <c r="M22" s="95"/>
      <c r="N22" s="49"/>
    </row>
    <row r="23" spans="2:14" x14ac:dyDescent="0.25">
      <c r="B23" s="49">
        <v>7</v>
      </c>
      <c r="C23" s="49">
        <f t="shared" si="0"/>
        <v>145350</v>
      </c>
      <c r="D23" s="49">
        <f>C23+$H$12</f>
        <v>169572</v>
      </c>
      <c r="M23" s="95"/>
      <c r="N23" s="49"/>
    </row>
    <row r="24" spans="2:14" x14ac:dyDescent="0.25">
      <c r="B24" s="49">
        <v>8</v>
      </c>
      <c r="C24" s="49">
        <f t="shared" si="0"/>
        <v>169573</v>
      </c>
      <c r="D24" s="49">
        <f>C24+$H$12</f>
        <v>193795</v>
      </c>
      <c r="M24" s="95"/>
      <c r="N24" s="49"/>
    </row>
    <row r="25" spans="2:14" x14ac:dyDescent="0.25">
      <c r="B25" s="49">
        <v>9</v>
      </c>
      <c r="C25" s="49">
        <f t="shared" si="0"/>
        <v>193796</v>
      </c>
      <c r="D25" s="49">
        <f>C25+$H$12</f>
        <v>218018</v>
      </c>
      <c r="M25" s="95"/>
      <c r="N25" s="49"/>
    </row>
    <row r="26" spans="2:14" x14ac:dyDescent="0.25">
      <c r="B26" s="49">
        <v>10</v>
      </c>
      <c r="C26" s="49">
        <f t="shared" si="0"/>
        <v>218019</v>
      </c>
      <c r="D26" s="49">
        <f>C26+$H$12</f>
        <v>242241</v>
      </c>
      <c r="M26" s="95"/>
      <c r="N26" s="49"/>
    </row>
    <row r="27" spans="2:14" x14ac:dyDescent="0.25">
      <c r="B27" s="49">
        <v>11</v>
      </c>
      <c r="C27" s="49">
        <f t="shared" si="0"/>
        <v>242242</v>
      </c>
      <c r="D27" s="49">
        <f>C27+$H$12</f>
        <v>266464</v>
      </c>
      <c r="M27" s="95"/>
      <c r="N27" s="49"/>
    </row>
    <row r="28" spans="2:14" x14ac:dyDescent="0.25">
      <c r="B28" s="49">
        <v>12</v>
      </c>
      <c r="C28" s="49">
        <f t="shared" si="0"/>
        <v>266465</v>
      </c>
      <c r="D28" s="49">
        <f>C28+$H$12</f>
        <v>290687</v>
      </c>
      <c r="M28" s="95"/>
      <c r="N28" s="49"/>
    </row>
    <row r="29" spans="2:14" x14ac:dyDescent="0.25">
      <c r="B29" s="49">
        <v>13</v>
      </c>
      <c r="C29" s="49">
        <f t="shared" si="0"/>
        <v>290688</v>
      </c>
      <c r="D29" s="49">
        <f>C29+$H$12</f>
        <v>314910</v>
      </c>
      <c r="M29" s="95"/>
      <c r="N29" s="49"/>
    </row>
    <row r="30" spans="2:14" x14ac:dyDescent="0.25">
      <c r="B30" s="49">
        <v>14</v>
      </c>
      <c r="C30" s="49">
        <f t="shared" si="0"/>
        <v>314911</v>
      </c>
      <c r="D30" s="49">
        <f>C30+$H$12</f>
        <v>339133</v>
      </c>
      <c r="M30" s="95"/>
      <c r="N30" s="49"/>
    </row>
    <row r="31" spans="2:14" ht="13.5" thickBot="1" x14ac:dyDescent="0.3">
      <c r="B31" s="92">
        <v>15</v>
      </c>
      <c r="C31" s="92">
        <f t="shared" si="0"/>
        <v>339134</v>
      </c>
      <c r="D31" s="92">
        <f>C31+$H$12</f>
        <v>363356</v>
      </c>
      <c r="M31" s="95"/>
      <c r="N31" s="49"/>
    </row>
    <row r="32" spans="2:14" x14ac:dyDescent="0.25">
      <c r="B32" s="49"/>
      <c r="C32" s="49"/>
      <c r="D32" s="49"/>
      <c r="M32" s="95"/>
      <c r="N32" s="49"/>
    </row>
    <row r="33" spans="2:14" x14ac:dyDescent="0.25">
      <c r="M33" s="95"/>
      <c r="N33" s="49"/>
    </row>
    <row r="34" spans="2:14" ht="13.5" thickBot="1" x14ac:dyDescent="0.3">
      <c r="B34" s="89" t="s">
        <v>508</v>
      </c>
      <c r="M34" s="95"/>
      <c r="N34" s="49"/>
    </row>
    <row r="35" spans="2:14" ht="13.5" thickBot="1" x14ac:dyDescent="0.3">
      <c r="B35" s="90" t="s">
        <v>28</v>
      </c>
      <c r="C35" s="90" t="s">
        <v>30</v>
      </c>
      <c r="D35" s="90" t="s">
        <v>31</v>
      </c>
      <c r="E35" s="90" t="s">
        <v>28</v>
      </c>
      <c r="F35" s="90" t="s">
        <v>30</v>
      </c>
      <c r="G35" s="90" t="s">
        <v>31</v>
      </c>
      <c r="I35" s="49"/>
      <c r="J35" s="95"/>
      <c r="K35" s="94"/>
      <c r="L35" s="49"/>
      <c r="M35" s="95"/>
      <c r="N35" s="49"/>
    </row>
    <row r="36" spans="2:14" x14ac:dyDescent="0.25">
      <c r="B36" s="94">
        <v>12</v>
      </c>
      <c r="C36" s="49">
        <v>0</v>
      </c>
      <c r="D36" s="95">
        <v>0</v>
      </c>
      <c r="E36" s="94">
        <v>24235</v>
      </c>
      <c r="F36" s="49">
        <v>3577</v>
      </c>
      <c r="G36" s="95">
        <v>0.98323254535459048</v>
      </c>
      <c r="I36" s="49"/>
      <c r="J36" s="95"/>
      <c r="K36" s="94"/>
      <c r="L36" s="49"/>
      <c r="M36" s="95"/>
      <c r="N36" s="49"/>
    </row>
    <row r="37" spans="2:14" x14ac:dyDescent="0.25">
      <c r="B37" s="94">
        <v>24235</v>
      </c>
      <c r="C37" s="49">
        <v>3577</v>
      </c>
      <c r="D37" s="95">
        <v>0.98323254535459048</v>
      </c>
      <c r="E37" s="94">
        <v>48458</v>
      </c>
      <c r="F37" s="49">
        <v>41</v>
      </c>
      <c r="G37" s="95">
        <v>0.99450247388675095</v>
      </c>
      <c r="I37" s="49"/>
      <c r="J37" s="95"/>
      <c r="K37" s="94"/>
      <c r="L37" s="49"/>
      <c r="M37" s="95"/>
      <c r="N37" s="49"/>
    </row>
    <row r="38" spans="2:14" x14ac:dyDescent="0.25">
      <c r="B38" s="94">
        <v>48458</v>
      </c>
      <c r="C38" s="49">
        <v>41</v>
      </c>
      <c r="D38" s="95">
        <v>0.99450247388675095</v>
      </c>
      <c r="E38" s="94">
        <v>72681</v>
      </c>
      <c r="F38" s="49">
        <v>7</v>
      </c>
      <c r="G38" s="95">
        <v>0.99642660802638816</v>
      </c>
      <c r="N38" s="49"/>
    </row>
    <row r="39" spans="2:14" x14ac:dyDescent="0.25">
      <c r="B39" s="94">
        <v>72681</v>
      </c>
      <c r="C39" s="49">
        <v>7</v>
      </c>
      <c r="D39" s="95">
        <v>0.99642660802638816</v>
      </c>
      <c r="E39" s="94">
        <v>96904</v>
      </c>
      <c r="F39" s="49">
        <v>4</v>
      </c>
      <c r="G39" s="95">
        <v>0.99752611324903795</v>
      </c>
      <c r="J39" s="99"/>
      <c r="K39" s="98"/>
      <c r="M39" s="99"/>
      <c r="N39" s="49"/>
    </row>
    <row r="40" spans="2:14" x14ac:dyDescent="0.25">
      <c r="B40" s="94">
        <v>96904</v>
      </c>
      <c r="C40" s="49">
        <v>4</v>
      </c>
      <c r="D40" s="95">
        <v>0.99752611324903795</v>
      </c>
      <c r="E40" s="94">
        <v>121127</v>
      </c>
      <c r="F40" s="49">
        <v>2</v>
      </c>
      <c r="G40" s="95">
        <v>0.99807586586036279</v>
      </c>
      <c r="J40" s="99"/>
      <c r="K40" s="98"/>
      <c r="M40" s="99"/>
      <c r="N40" s="49"/>
    </row>
    <row r="41" spans="2:14" x14ac:dyDescent="0.25">
      <c r="B41" s="94">
        <v>121127</v>
      </c>
      <c r="C41" s="49">
        <v>2</v>
      </c>
      <c r="D41" s="95">
        <v>0.99807586586036279</v>
      </c>
      <c r="E41" s="94">
        <v>193796</v>
      </c>
      <c r="F41" s="49">
        <v>2</v>
      </c>
      <c r="G41" s="95">
        <v>0.99862561847168774</v>
      </c>
      <c r="J41" s="99"/>
      <c r="K41" s="98"/>
      <c r="M41" s="99"/>
      <c r="N41" s="49"/>
    </row>
    <row r="42" spans="2:14" x14ac:dyDescent="0.25">
      <c r="B42" s="94">
        <v>145350</v>
      </c>
      <c r="C42" s="49">
        <v>1</v>
      </c>
      <c r="D42" s="95">
        <v>0.99835074216602526</v>
      </c>
      <c r="E42" s="94">
        <v>218019</v>
      </c>
      <c r="F42" s="49">
        <v>2</v>
      </c>
      <c r="G42" s="95">
        <v>0.99917537108301269</v>
      </c>
      <c r="J42" s="99"/>
      <c r="K42" s="98"/>
      <c r="M42" s="99"/>
      <c r="N42" s="49"/>
    </row>
    <row r="43" spans="2:14" x14ac:dyDescent="0.25">
      <c r="B43" s="94">
        <v>169573</v>
      </c>
      <c r="C43" s="49">
        <v>0</v>
      </c>
      <c r="D43" s="95">
        <v>0.99835074216602526</v>
      </c>
      <c r="E43" s="94">
        <v>145350</v>
      </c>
      <c r="F43" s="49">
        <v>1</v>
      </c>
      <c r="G43" s="95">
        <v>0.99945024738867505</v>
      </c>
      <c r="J43" s="99"/>
      <c r="K43" s="98"/>
      <c r="M43" s="99"/>
      <c r="N43" s="49"/>
    </row>
    <row r="44" spans="2:14" x14ac:dyDescent="0.25">
      <c r="B44" s="94">
        <v>193796</v>
      </c>
      <c r="C44" s="49">
        <v>2</v>
      </c>
      <c r="D44" s="95">
        <v>0.99890049477735021</v>
      </c>
      <c r="E44" s="94">
        <v>290688</v>
      </c>
      <c r="F44" s="49">
        <v>1</v>
      </c>
      <c r="G44" s="95">
        <v>0.99972512369433753</v>
      </c>
      <c r="J44" s="99"/>
      <c r="K44" s="98"/>
      <c r="M44" s="99"/>
    </row>
    <row r="45" spans="2:14" x14ac:dyDescent="0.25">
      <c r="B45" s="94">
        <v>218019</v>
      </c>
      <c r="C45" s="49">
        <v>2</v>
      </c>
      <c r="D45" s="95">
        <v>0.99945024738867505</v>
      </c>
      <c r="E45" s="94" t="s">
        <v>29</v>
      </c>
      <c r="F45" s="49">
        <v>1</v>
      </c>
      <c r="G45" s="95">
        <v>1</v>
      </c>
      <c r="J45" s="99"/>
      <c r="K45" s="98"/>
      <c r="M45" s="99"/>
    </row>
    <row r="46" spans="2:14" x14ac:dyDescent="0.25">
      <c r="B46" s="94">
        <v>242242</v>
      </c>
      <c r="C46" s="49">
        <v>0</v>
      </c>
      <c r="D46" s="95">
        <v>0.99945024738867505</v>
      </c>
      <c r="E46" s="94">
        <v>12</v>
      </c>
      <c r="F46" s="49">
        <v>0</v>
      </c>
      <c r="G46" s="95">
        <v>1</v>
      </c>
      <c r="J46" s="99"/>
      <c r="K46" s="98"/>
      <c r="M46" s="99"/>
    </row>
    <row r="47" spans="2:14" x14ac:dyDescent="0.25">
      <c r="B47" s="94">
        <v>266465</v>
      </c>
      <c r="C47" s="49">
        <v>0</v>
      </c>
      <c r="D47" s="95">
        <v>0.99945024738867505</v>
      </c>
      <c r="E47" s="94">
        <v>169573</v>
      </c>
      <c r="F47" s="49">
        <v>0</v>
      </c>
      <c r="G47" s="95">
        <v>1</v>
      </c>
      <c r="J47" s="99"/>
      <c r="K47" s="98"/>
      <c r="M47" s="99"/>
    </row>
    <row r="48" spans="2:14" x14ac:dyDescent="0.25">
      <c r="B48" s="94">
        <v>290688</v>
      </c>
      <c r="C48" s="49">
        <v>1</v>
      </c>
      <c r="D48" s="95">
        <v>0.99972512369433753</v>
      </c>
      <c r="E48" s="94">
        <v>242242</v>
      </c>
      <c r="F48" s="49">
        <v>0</v>
      </c>
      <c r="G48" s="95">
        <v>1</v>
      </c>
      <c r="J48" s="99"/>
      <c r="K48" s="98"/>
      <c r="M48" s="99"/>
    </row>
    <row r="49" spans="2:13" x14ac:dyDescent="0.25">
      <c r="B49" s="94">
        <v>314911</v>
      </c>
      <c r="C49" s="49">
        <v>0</v>
      </c>
      <c r="D49" s="95">
        <v>0.99972512369433753</v>
      </c>
      <c r="E49" s="94">
        <v>266465</v>
      </c>
      <c r="F49" s="49">
        <v>0</v>
      </c>
      <c r="G49" s="95">
        <v>1</v>
      </c>
      <c r="J49" s="99"/>
      <c r="K49" s="98"/>
      <c r="M49" s="99"/>
    </row>
    <row r="50" spans="2:13" x14ac:dyDescent="0.25">
      <c r="B50" s="94">
        <v>339134</v>
      </c>
      <c r="C50" s="49">
        <v>0</v>
      </c>
      <c r="D50" s="95">
        <v>0.99972512369433753</v>
      </c>
      <c r="E50" s="94">
        <v>314911</v>
      </c>
      <c r="F50" s="49">
        <v>0</v>
      </c>
      <c r="G50" s="95">
        <v>1</v>
      </c>
      <c r="J50" s="99"/>
      <c r="K50" s="98"/>
      <c r="M50" s="99"/>
    </row>
    <row r="51" spans="2:13" ht="13.5" thickBot="1" x14ac:dyDescent="0.3">
      <c r="B51" s="92" t="s">
        <v>29</v>
      </c>
      <c r="C51" s="92">
        <v>1</v>
      </c>
      <c r="D51" s="100">
        <v>1</v>
      </c>
      <c r="E51" s="101">
        <v>339134</v>
      </c>
      <c r="F51" s="92">
        <v>0</v>
      </c>
      <c r="G51" s="100">
        <v>1</v>
      </c>
      <c r="J51" s="99"/>
      <c r="K51" s="98"/>
      <c r="M51" s="99"/>
    </row>
    <row r="52" spans="2:13" x14ac:dyDescent="0.25">
      <c r="H52" s="98"/>
      <c r="J52" s="99"/>
      <c r="K52" s="98"/>
      <c r="M52" s="99"/>
    </row>
    <row r="53" spans="2:13" x14ac:dyDescent="0.25">
      <c r="H53" s="98"/>
      <c r="J53" s="99"/>
      <c r="K53" s="98"/>
      <c r="M53" s="99"/>
    </row>
    <row r="54" spans="2:13" x14ac:dyDescent="0.25">
      <c r="J54" s="99"/>
      <c r="K54" s="98"/>
      <c r="M54" s="99"/>
    </row>
  </sheetData>
  <sortState ref="F24:G39">
    <sortCondition descending="1" ref="G7"/>
  </sortState>
  <mergeCells count="4">
    <mergeCell ref="C2:J2"/>
    <mergeCell ref="C3:J3"/>
    <mergeCell ref="C4:J4"/>
    <mergeCell ref="C5:J5"/>
  </mergeCells>
  <pageMargins left="0.39370078740157483" right="0.39370078740157483" top="0.39370078740157483" bottom="0.39370078740157483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9"/>
  <sheetViews>
    <sheetView tabSelected="1" view="pageBreakPreview" zoomScale="60" zoomScaleNormal="100" workbookViewId="0">
      <selection activeCell="D5" sqref="D5:J5"/>
    </sheetView>
  </sheetViews>
  <sheetFormatPr baseColWidth="10" defaultColWidth="18.42578125" defaultRowHeight="12" x14ac:dyDescent="0.25"/>
  <cols>
    <col min="1" max="1" width="1.140625" style="50" customWidth="1"/>
    <col min="2" max="2" width="13.85546875" style="50" customWidth="1"/>
    <col min="3" max="3" width="1.85546875" style="50" customWidth="1"/>
    <col min="4" max="4" width="31.85546875" style="50" customWidth="1"/>
    <col min="5" max="42" width="14.140625" style="50" customWidth="1"/>
    <col min="43" max="43" width="9.7109375" style="50" customWidth="1"/>
    <col min="44" max="16384" width="18.42578125" style="50"/>
  </cols>
  <sheetData>
    <row r="1" spans="1:11" ht="3.75" customHeight="1" x14ac:dyDescent="0.25">
      <c r="B1" s="7"/>
      <c r="C1" s="7"/>
      <c r="D1" s="7"/>
      <c r="E1" s="7"/>
      <c r="F1" s="7"/>
      <c r="G1" s="7"/>
      <c r="H1" s="7"/>
      <c r="I1" s="5"/>
      <c r="J1" s="5"/>
      <c r="K1" s="5"/>
    </row>
    <row r="2" spans="1:11" ht="15" x14ac:dyDescent="0.25">
      <c r="A2" s="108"/>
      <c r="B2" s="109"/>
      <c r="C2" s="86"/>
      <c r="D2" s="12" t="s">
        <v>501</v>
      </c>
      <c r="E2" s="13"/>
      <c r="F2" s="13"/>
      <c r="G2" s="13"/>
      <c r="H2" s="13"/>
      <c r="I2" s="13"/>
      <c r="J2" s="14"/>
      <c r="K2" s="113"/>
    </row>
    <row r="3" spans="1:11" ht="15" x14ac:dyDescent="0.25">
      <c r="A3" s="110"/>
      <c r="B3" s="11"/>
      <c r="C3" s="87"/>
      <c r="D3" s="15" t="s">
        <v>502</v>
      </c>
      <c r="E3" s="16"/>
      <c r="F3" s="16"/>
      <c r="G3" s="16"/>
      <c r="H3" s="16"/>
      <c r="I3" s="16"/>
      <c r="J3" s="17"/>
      <c r="K3" s="85"/>
    </row>
    <row r="4" spans="1:11" ht="15" x14ac:dyDescent="0.25">
      <c r="A4" s="110"/>
      <c r="B4" s="11"/>
      <c r="C4" s="87"/>
      <c r="D4" s="116" t="s">
        <v>503</v>
      </c>
      <c r="E4" s="115"/>
      <c r="F4" s="115"/>
      <c r="G4" s="115"/>
      <c r="H4" s="115"/>
      <c r="I4" s="115"/>
      <c r="J4" s="117"/>
      <c r="K4" s="85"/>
    </row>
    <row r="5" spans="1:11" ht="15" x14ac:dyDescent="0.25">
      <c r="A5" s="111"/>
      <c r="B5" s="112"/>
      <c r="C5" s="88"/>
      <c r="D5" s="1" t="s">
        <v>531</v>
      </c>
      <c r="E5" s="2"/>
      <c r="F5" s="2"/>
      <c r="G5" s="2"/>
      <c r="H5" s="2"/>
      <c r="I5" s="2"/>
      <c r="J5" s="3"/>
      <c r="K5" s="114"/>
    </row>
    <row r="6" spans="1:11" ht="3.75" customHeight="1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3.75" customHeight="1" x14ac:dyDescent="0.25">
      <c r="B7" s="48"/>
      <c r="C7" s="48"/>
      <c r="D7" s="48"/>
      <c r="E7" s="48"/>
      <c r="F7" s="48"/>
      <c r="G7" s="48"/>
      <c r="H7" s="48"/>
      <c r="I7" s="48"/>
      <c r="J7" s="48"/>
      <c r="K7" s="48"/>
    </row>
    <row r="9" spans="1:11" x14ac:dyDescent="0.25">
      <c r="B9" s="82" t="s">
        <v>32</v>
      </c>
      <c r="D9" s="36" t="s">
        <v>521</v>
      </c>
      <c r="E9" s="37"/>
      <c r="F9" s="37"/>
      <c r="G9" s="38"/>
    </row>
    <row r="10" spans="1:11" ht="23.25" customHeight="1" x14ac:dyDescent="0.25">
      <c r="B10" s="83" t="s">
        <v>33</v>
      </c>
      <c r="D10" s="22" t="s">
        <v>582</v>
      </c>
      <c r="E10" s="22" t="s">
        <v>530</v>
      </c>
      <c r="F10" s="22"/>
      <c r="G10" s="22" t="s">
        <v>34</v>
      </c>
    </row>
    <row r="11" spans="1:11" x14ac:dyDescent="0.25">
      <c r="B11" s="83" t="s">
        <v>35</v>
      </c>
      <c r="D11" s="36"/>
      <c r="E11" s="24" t="s">
        <v>511</v>
      </c>
      <c r="F11" s="41" t="s">
        <v>512</v>
      </c>
      <c r="G11" s="22"/>
    </row>
    <row r="12" spans="1:11" x14ac:dyDescent="0.25">
      <c r="B12" s="84" t="s">
        <v>36</v>
      </c>
      <c r="D12" s="45" t="s">
        <v>509</v>
      </c>
      <c r="E12" s="42">
        <v>4808</v>
      </c>
      <c r="F12" s="39">
        <v>13805</v>
      </c>
      <c r="G12" s="42">
        <v>18613</v>
      </c>
    </row>
    <row r="13" spans="1:11" x14ac:dyDescent="0.25">
      <c r="B13" s="21"/>
      <c r="D13" s="46"/>
      <c r="E13" s="43" t="s">
        <v>37</v>
      </c>
      <c r="F13" s="27" t="s">
        <v>38</v>
      </c>
      <c r="G13" s="43" t="s">
        <v>39</v>
      </c>
    </row>
    <row r="14" spans="1:11" x14ac:dyDescent="0.25">
      <c r="B14" s="21"/>
      <c r="D14" s="46"/>
      <c r="E14" s="43" t="s">
        <v>40</v>
      </c>
      <c r="F14" s="27" t="s">
        <v>41</v>
      </c>
      <c r="G14" s="43"/>
    </row>
    <row r="15" spans="1:11" x14ac:dyDescent="0.25">
      <c r="B15" s="21"/>
      <c r="D15" s="47"/>
      <c r="E15" s="44" t="s">
        <v>42</v>
      </c>
      <c r="F15" s="34" t="s">
        <v>43</v>
      </c>
      <c r="G15" s="44"/>
    </row>
    <row r="16" spans="1:11" x14ac:dyDescent="0.25">
      <c r="B16" s="21"/>
      <c r="D16" s="45" t="s">
        <v>510</v>
      </c>
      <c r="E16" s="42">
        <v>5975</v>
      </c>
      <c r="F16" s="39">
        <v>5435</v>
      </c>
      <c r="G16" s="42">
        <v>11410</v>
      </c>
    </row>
    <row r="17" spans="2:13" x14ac:dyDescent="0.25">
      <c r="B17" s="21"/>
      <c r="D17" s="46"/>
      <c r="E17" s="43" t="s">
        <v>44</v>
      </c>
      <c r="F17" s="27" t="s">
        <v>45</v>
      </c>
      <c r="G17" s="43" t="s">
        <v>46</v>
      </c>
    </row>
    <row r="18" spans="2:13" x14ac:dyDescent="0.25">
      <c r="B18" s="21"/>
      <c r="D18" s="46"/>
      <c r="E18" s="43" t="s">
        <v>47</v>
      </c>
      <c r="F18" s="27" t="s">
        <v>48</v>
      </c>
      <c r="G18" s="43"/>
    </row>
    <row r="19" spans="2:13" x14ac:dyDescent="0.25">
      <c r="B19" s="21"/>
      <c r="D19" s="47"/>
      <c r="E19" s="44" t="s">
        <v>49</v>
      </c>
      <c r="F19" s="34" t="s">
        <v>50</v>
      </c>
      <c r="G19" s="44"/>
    </row>
    <row r="20" spans="2:13" x14ac:dyDescent="0.25">
      <c r="B20" s="21"/>
      <c r="D20" s="51" t="s">
        <v>34</v>
      </c>
      <c r="E20" s="42">
        <v>10783</v>
      </c>
      <c r="F20" s="39">
        <v>19240</v>
      </c>
      <c r="G20" s="42">
        <v>30023</v>
      </c>
    </row>
    <row r="21" spans="2:13" x14ac:dyDescent="0.25">
      <c r="B21" s="21"/>
      <c r="D21" s="52"/>
      <c r="E21" s="44" t="s">
        <v>51</v>
      </c>
      <c r="F21" s="34" t="s">
        <v>52</v>
      </c>
      <c r="G21" s="44" t="s">
        <v>53</v>
      </c>
    </row>
    <row r="24" spans="2:13" x14ac:dyDescent="0.25">
      <c r="B24" s="82" t="s">
        <v>32</v>
      </c>
      <c r="D24" s="36" t="s">
        <v>522</v>
      </c>
      <c r="E24" s="37"/>
      <c r="F24" s="37"/>
      <c r="G24" s="37"/>
      <c r="H24" s="37"/>
      <c r="I24" s="37"/>
      <c r="J24" s="37"/>
      <c r="K24" s="37"/>
      <c r="L24" s="37"/>
      <c r="M24" s="38"/>
    </row>
    <row r="25" spans="2:13" x14ac:dyDescent="0.25">
      <c r="B25" s="83" t="s">
        <v>33</v>
      </c>
      <c r="D25" s="22" t="s">
        <v>581</v>
      </c>
      <c r="E25" s="36" t="s">
        <v>580</v>
      </c>
      <c r="F25" s="37"/>
      <c r="G25" s="37"/>
      <c r="H25" s="37"/>
      <c r="I25" s="37"/>
      <c r="J25" s="37"/>
      <c r="K25" s="37"/>
      <c r="L25" s="38"/>
      <c r="M25" s="53" t="s">
        <v>34</v>
      </c>
    </row>
    <row r="26" spans="2:13" x14ac:dyDescent="0.25">
      <c r="B26" s="83" t="s">
        <v>35</v>
      </c>
      <c r="D26" s="36"/>
      <c r="E26" s="24" t="s">
        <v>523</v>
      </c>
      <c r="F26" s="25" t="s">
        <v>517</v>
      </c>
      <c r="G26" s="24" t="s">
        <v>515</v>
      </c>
      <c r="H26" s="25" t="s">
        <v>524</v>
      </c>
      <c r="I26" s="24" t="s">
        <v>516</v>
      </c>
      <c r="J26" s="25" t="s">
        <v>518</v>
      </c>
      <c r="K26" s="24" t="s">
        <v>519</v>
      </c>
      <c r="L26" s="25" t="s">
        <v>520</v>
      </c>
      <c r="M26" s="54"/>
    </row>
    <row r="27" spans="2:13" x14ac:dyDescent="0.25">
      <c r="B27" s="84" t="s">
        <v>36</v>
      </c>
      <c r="D27" s="45" t="s">
        <v>513</v>
      </c>
      <c r="E27" s="42">
        <v>2727</v>
      </c>
      <c r="F27" s="39">
        <v>373</v>
      </c>
      <c r="G27" s="42">
        <v>338</v>
      </c>
      <c r="H27" s="39">
        <v>242</v>
      </c>
      <c r="I27" s="42">
        <v>782</v>
      </c>
      <c r="J27" s="39">
        <v>16912</v>
      </c>
      <c r="K27" s="42">
        <v>404</v>
      </c>
      <c r="L27" s="39">
        <v>29</v>
      </c>
      <c r="M27" s="42">
        <v>21807</v>
      </c>
    </row>
    <row r="28" spans="2:13" x14ac:dyDescent="0.25">
      <c r="B28" s="21"/>
      <c r="D28" s="46"/>
      <c r="E28" s="43" t="s">
        <v>110</v>
      </c>
      <c r="F28" s="27" t="s">
        <v>109</v>
      </c>
      <c r="G28" s="43" t="s">
        <v>108</v>
      </c>
      <c r="H28" s="27" t="s">
        <v>107</v>
      </c>
      <c r="I28" s="43" t="s">
        <v>106</v>
      </c>
      <c r="J28" s="27" t="s">
        <v>105</v>
      </c>
      <c r="K28" s="43" t="s">
        <v>104</v>
      </c>
      <c r="L28" s="27" t="s">
        <v>103</v>
      </c>
      <c r="M28" s="43" t="s">
        <v>55</v>
      </c>
    </row>
    <row r="29" spans="2:13" x14ac:dyDescent="0.25">
      <c r="B29" s="21"/>
      <c r="D29" s="46"/>
      <c r="E29" s="43" t="s">
        <v>102</v>
      </c>
      <c r="F29" s="27" t="s">
        <v>101</v>
      </c>
      <c r="G29" s="43" t="s">
        <v>100</v>
      </c>
      <c r="H29" s="27" t="s">
        <v>99</v>
      </c>
      <c r="I29" s="43" t="s">
        <v>98</v>
      </c>
      <c r="J29" s="27" t="s">
        <v>97</v>
      </c>
      <c r="K29" s="43" t="s">
        <v>96</v>
      </c>
      <c r="L29" s="27" t="s">
        <v>95</v>
      </c>
      <c r="M29" s="43"/>
    </row>
    <row r="30" spans="2:13" x14ac:dyDescent="0.25">
      <c r="B30" s="21"/>
      <c r="D30" s="47"/>
      <c r="E30" s="44" t="s">
        <v>94</v>
      </c>
      <c r="F30" s="34" t="s">
        <v>93</v>
      </c>
      <c r="G30" s="44" t="s">
        <v>92</v>
      </c>
      <c r="H30" s="34" t="s">
        <v>91</v>
      </c>
      <c r="I30" s="44" t="s">
        <v>90</v>
      </c>
      <c r="J30" s="34" t="s">
        <v>89</v>
      </c>
      <c r="K30" s="44" t="s">
        <v>88</v>
      </c>
      <c r="L30" s="34" t="s">
        <v>87</v>
      </c>
      <c r="M30" s="44"/>
    </row>
    <row r="31" spans="2:13" x14ac:dyDescent="0.25">
      <c r="B31" s="21"/>
      <c r="D31" s="46" t="s">
        <v>514</v>
      </c>
      <c r="E31" s="43">
        <v>814</v>
      </c>
      <c r="F31" s="27">
        <v>196</v>
      </c>
      <c r="G31" s="43">
        <v>160</v>
      </c>
      <c r="H31" s="27">
        <v>112</v>
      </c>
      <c r="I31" s="43">
        <v>221</v>
      </c>
      <c r="J31" s="27">
        <v>6539</v>
      </c>
      <c r="K31" s="43">
        <v>167</v>
      </c>
      <c r="L31" s="27">
        <v>7</v>
      </c>
      <c r="M31" s="43">
        <v>8216</v>
      </c>
    </row>
    <row r="32" spans="2:13" x14ac:dyDescent="0.25">
      <c r="B32" s="21"/>
      <c r="D32" s="46"/>
      <c r="E32" s="43" t="s">
        <v>86</v>
      </c>
      <c r="F32" s="27" t="s">
        <v>85</v>
      </c>
      <c r="G32" s="43" t="s">
        <v>84</v>
      </c>
      <c r="H32" s="27" t="s">
        <v>83</v>
      </c>
      <c r="I32" s="43" t="s">
        <v>82</v>
      </c>
      <c r="J32" s="27" t="s">
        <v>81</v>
      </c>
      <c r="K32" s="43" t="s">
        <v>80</v>
      </c>
      <c r="L32" s="27" t="s">
        <v>79</v>
      </c>
      <c r="M32" s="43" t="s">
        <v>54</v>
      </c>
    </row>
    <row r="33" spans="2:13" x14ac:dyDescent="0.25">
      <c r="B33" s="21"/>
      <c r="D33" s="46"/>
      <c r="E33" s="43" t="s">
        <v>78</v>
      </c>
      <c r="F33" s="27" t="s">
        <v>77</v>
      </c>
      <c r="G33" s="43" t="s">
        <v>76</v>
      </c>
      <c r="H33" s="27" t="s">
        <v>75</v>
      </c>
      <c r="I33" s="43" t="s">
        <v>74</v>
      </c>
      <c r="J33" s="27" t="s">
        <v>73</v>
      </c>
      <c r="K33" s="43" t="s">
        <v>72</v>
      </c>
      <c r="L33" s="27" t="s">
        <v>71</v>
      </c>
      <c r="M33" s="43"/>
    </row>
    <row r="34" spans="2:13" x14ac:dyDescent="0.25">
      <c r="B34" s="21"/>
      <c r="D34" s="46"/>
      <c r="E34" s="43" t="s">
        <v>70</v>
      </c>
      <c r="F34" s="27" t="s">
        <v>69</v>
      </c>
      <c r="G34" s="43" t="s">
        <v>68</v>
      </c>
      <c r="H34" s="27" t="s">
        <v>67</v>
      </c>
      <c r="I34" s="43" t="s">
        <v>66</v>
      </c>
      <c r="J34" s="27" t="s">
        <v>65</v>
      </c>
      <c r="K34" s="43" t="s">
        <v>64</v>
      </c>
      <c r="L34" s="27" t="s">
        <v>63</v>
      </c>
      <c r="M34" s="43"/>
    </row>
    <row r="35" spans="2:13" x14ac:dyDescent="0.25">
      <c r="B35" s="21"/>
      <c r="D35" s="51" t="s">
        <v>34</v>
      </c>
      <c r="E35" s="42">
        <v>3541</v>
      </c>
      <c r="F35" s="39">
        <v>569</v>
      </c>
      <c r="G35" s="42">
        <v>498</v>
      </c>
      <c r="H35" s="39">
        <v>354</v>
      </c>
      <c r="I35" s="42">
        <v>1003</v>
      </c>
      <c r="J35" s="39">
        <v>23451</v>
      </c>
      <c r="K35" s="42">
        <v>571</v>
      </c>
      <c r="L35" s="39">
        <v>36</v>
      </c>
      <c r="M35" s="42">
        <v>30023</v>
      </c>
    </row>
    <row r="36" spans="2:13" x14ac:dyDescent="0.25">
      <c r="B36" s="21"/>
      <c r="D36" s="52"/>
      <c r="E36" s="44" t="s">
        <v>62</v>
      </c>
      <c r="F36" s="34" t="s">
        <v>57</v>
      </c>
      <c r="G36" s="44" t="s">
        <v>61</v>
      </c>
      <c r="H36" s="34" t="s">
        <v>60</v>
      </c>
      <c r="I36" s="44" t="s">
        <v>59</v>
      </c>
      <c r="J36" s="34" t="s">
        <v>58</v>
      </c>
      <c r="K36" s="44" t="s">
        <v>57</v>
      </c>
      <c r="L36" s="34" t="s">
        <v>56</v>
      </c>
      <c r="M36" s="44" t="s">
        <v>53</v>
      </c>
    </row>
    <row r="37" spans="2:13" x14ac:dyDescent="0.25">
      <c r="B37" s="21"/>
      <c r="D37" s="60"/>
      <c r="E37" s="27"/>
      <c r="F37" s="27"/>
      <c r="G37" s="27"/>
      <c r="H37" s="27"/>
      <c r="I37" s="27"/>
      <c r="J37" s="27"/>
      <c r="K37" s="27"/>
      <c r="L37" s="27"/>
      <c r="M37" s="27"/>
    </row>
    <row r="38" spans="2:13" x14ac:dyDescent="0.25">
      <c r="B38" s="55"/>
      <c r="C38" s="55"/>
      <c r="D38" s="55"/>
      <c r="E38" s="55"/>
      <c r="F38" s="55"/>
    </row>
    <row r="39" spans="2:13" x14ac:dyDescent="0.25">
      <c r="B39" s="82" t="s">
        <v>32</v>
      </c>
      <c r="D39" s="36" t="s">
        <v>525</v>
      </c>
      <c r="E39" s="56"/>
      <c r="F39" s="56"/>
      <c r="G39" s="57"/>
    </row>
    <row r="40" spans="2:13" ht="16.5" customHeight="1" x14ac:dyDescent="0.25">
      <c r="B40" s="83" t="s">
        <v>33</v>
      </c>
      <c r="D40" s="53" t="s">
        <v>528</v>
      </c>
      <c r="E40" s="36" t="s">
        <v>529</v>
      </c>
      <c r="F40" s="38"/>
      <c r="G40" s="53" t="s">
        <v>34</v>
      </c>
    </row>
    <row r="41" spans="2:13" x14ac:dyDescent="0.25">
      <c r="B41" s="83" t="s">
        <v>35</v>
      </c>
      <c r="D41" s="54"/>
      <c r="E41" s="58" t="s">
        <v>511</v>
      </c>
      <c r="F41" s="26" t="s">
        <v>512</v>
      </c>
      <c r="G41" s="59"/>
    </row>
    <row r="42" spans="2:13" x14ac:dyDescent="0.25">
      <c r="B42" s="84" t="s">
        <v>36</v>
      </c>
      <c r="D42" s="45" t="s">
        <v>511</v>
      </c>
      <c r="E42" s="42">
        <v>6290</v>
      </c>
      <c r="F42" s="39">
        <v>376</v>
      </c>
      <c r="G42" s="42">
        <v>6666</v>
      </c>
    </row>
    <row r="43" spans="2:13" x14ac:dyDescent="0.25">
      <c r="B43" s="21"/>
      <c r="D43" s="46"/>
      <c r="E43" s="43" t="s">
        <v>126</v>
      </c>
      <c r="F43" s="27" t="s">
        <v>125</v>
      </c>
      <c r="G43" s="43" t="s">
        <v>124</v>
      </c>
    </row>
    <row r="44" spans="2:13" x14ac:dyDescent="0.25">
      <c r="B44" s="21"/>
      <c r="D44" s="46"/>
      <c r="E44" s="43" t="s">
        <v>123</v>
      </c>
      <c r="F44" s="27" t="s">
        <v>122</v>
      </c>
      <c r="G44" s="43"/>
    </row>
    <row r="45" spans="2:13" x14ac:dyDescent="0.25">
      <c r="B45" s="21"/>
      <c r="D45" s="47"/>
      <c r="E45" s="44" t="s">
        <v>121</v>
      </c>
      <c r="F45" s="34" t="s">
        <v>120</v>
      </c>
      <c r="G45" s="44"/>
    </row>
    <row r="46" spans="2:13" x14ac:dyDescent="0.25">
      <c r="B46" s="21"/>
      <c r="D46" s="45" t="s">
        <v>512</v>
      </c>
      <c r="E46" s="42">
        <v>2632</v>
      </c>
      <c r="F46" s="39">
        <v>20725</v>
      </c>
      <c r="G46" s="42">
        <v>23357</v>
      </c>
    </row>
    <row r="47" spans="2:13" x14ac:dyDescent="0.25">
      <c r="B47" s="21"/>
      <c r="D47" s="46"/>
      <c r="E47" s="43" t="s">
        <v>119</v>
      </c>
      <c r="F47" s="27" t="s">
        <v>118</v>
      </c>
      <c r="G47" s="43" t="s">
        <v>117</v>
      </c>
    </row>
    <row r="48" spans="2:13" x14ac:dyDescent="0.25">
      <c r="B48" s="21"/>
      <c r="D48" s="46"/>
      <c r="E48" s="43" t="s">
        <v>116</v>
      </c>
      <c r="F48" s="27" t="s">
        <v>115</v>
      </c>
      <c r="G48" s="43"/>
    </row>
    <row r="49" spans="2:7" x14ac:dyDescent="0.25">
      <c r="B49" s="21"/>
      <c r="D49" s="47"/>
      <c r="E49" s="44" t="s">
        <v>114</v>
      </c>
      <c r="F49" s="34" t="s">
        <v>113</v>
      </c>
      <c r="G49" s="44"/>
    </row>
    <row r="50" spans="2:7" x14ac:dyDescent="0.25">
      <c r="B50" s="21"/>
      <c r="D50" s="51" t="s">
        <v>34</v>
      </c>
      <c r="E50" s="42">
        <v>8922</v>
      </c>
      <c r="F50" s="39">
        <v>21101</v>
      </c>
      <c r="G50" s="42">
        <v>30023</v>
      </c>
    </row>
    <row r="51" spans="2:7" x14ac:dyDescent="0.25">
      <c r="B51" s="21"/>
      <c r="D51" s="52"/>
      <c r="E51" s="44" t="s">
        <v>112</v>
      </c>
      <c r="F51" s="34" t="s">
        <v>111</v>
      </c>
      <c r="G51" s="44" t="s">
        <v>53</v>
      </c>
    </row>
    <row r="52" spans="2:7" x14ac:dyDescent="0.25">
      <c r="B52" s="21"/>
      <c r="D52" s="60"/>
      <c r="E52" s="27"/>
      <c r="F52" s="27"/>
      <c r="G52" s="27"/>
    </row>
    <row r="53" spans="2:7" x14ac:dyDescent="0.25">
      <c r="B53" s="21"/>
      <c r="D53" s="60"/>
      <c r="E53" s="27"/>
      <c r="F53" s="27"/>
      <c r="G53" s="27"/>
    </row>
    <row r="54" spans="2:7" x14ac:dyDescent="0.25">
      <c r="B54" s="82" t="s">
        <v>32</v>
      </c>
      <c r="D54" s="36" t="s">
        <v>526</v>
      </c>
      <c r="E54" s="56"/>
      <c r="F54" s="56"/>
      <c r="G54" s="57"/>
    </row>
    <row r="55" spans="2:7" x14ac:dyDescent="0.25">
      <c r="B55" s="83" t="s">
        <v>33</v>
      </c>
      <c r="D55" s="53" t="s">
        <v>528</v>
      </c>
      <c r="E55" s="36" t="s">
        <v>527</v>
      </c>
      <c r="F55" s="38"/>
      <c r="G55" s="61" t="s">
        <v>34</v>
      </c>
    </row>
    <row r="56" spans="2:7" x14ac:dyDescent="0.25">
      <c r="B56" s="83" t="s">
        <v>35</v>
      </c>
      <c r="D56" s="54"/>
      <c r="E56" s="26" t="s">
        <v>511</v>
      </c>
      <c r="F56" s="62" t="s">
        <v>512</v>
      </c>
      <c r="G56" s="63"/>
    </row>
    <row r="57" spans="2:7" x14ac:dyDescent="0.25">
      <c r="B57" s="84" t="s">
        <v>36</v>
      </c>
      <c r="D57" s="64" t="s">
        <v>511</v>
      </c>
      <c r="E57" s="39">
        <v>4351</v>
      </c>
      <c r="F57" s="42">
        <v>2315</v>
      </c>
      <c r="G57" s="42">
        <v>6666</v>
      </c>
    </row>
    <row r="58" spans="2:7" x14ac:dyDescent="0.25">
      <c r="B58" s="21"/>
      <c r="D58" s="65"/>
      <c r="E58" s="27" t="s">
        <v>139</v>
      </c>
      <c r="F58" s="43" t="s">
        <v>138</v>
      </c>
      <c r="G58" s="43" t="s">
        <v>124</v>
      </c>
    </row>
    <row r="59" spans="2:7" x14ac:dyDescent="0.25">
      <c r="B59" s="21"/>
      <c r="D59" s="65"/>
      <c r="E59" s="27" t="s">
        <v>137</v>
      </c>
      <c r="F59" s="43" t="s">
        <v>136</v>
      </c>
      <c r="G59" s="43"/>
    </row>
    <row r="60" spans="2:7" x14ac:dyDescent="0.25">
      <c r="B60" s="21"/>
      <c r="D60" s="66"/>
      <c r="E60" s="34" t="s">
        <v>135</v>
      </c>
      <c r="F60" s="44" t="s">
        <v>134</v>
      </c>
      <c r="G60" s="44"/>
    </row>
    <row r="61" spans="2:7" x14ac:dyDescent="0.25">
      <c r="B61" s="21"/>
      <c r="D61" s="64" t="s">
        <v>512</v>
      </c>
      <c r="E61" s="39">
        <v>263</v>
      </c>
      <c r="F61" s="42">
        <v>23094</v>
      </c>
      <c r="G61" s="42">
        <v>23357</v>
      </c>
    </row>
    <row r="62" spans="2:7" x14ac:dyDescent="0.25">
      <c r="B62" s="21"/>
      <c r="D62" s="65"/>
      <c r="E62" s="27" t="s">
        <v>133</v>
      </c>
      <c r="F62" s="43" t="s">
        <v>132</v>
      </c>
      <c r="G62" s="43" t="s">
        <v>117</v>
      </c>
    </row>
    <row r="63" spans="2:7" x14ac:dyDescent="0.25">
      <c r="B63" s="21"/>
      <c r="D63" s="65"/>
      <c r="E63" s="27" t="s">
        <v>108</v>
      </c>
      <c r="F63" s="43" t="s">
        <v>131</v>
      </c>
      <c r="G63" s="43"/>
    </row>
    <row r="64" spans="2:7" x14ac:dyDescent="0.25">
      <c r="B64" s="21"/>
      <c r="D64" s="66"/>
      <c r="E64" s="34" t="s">
        <v>130</v>
      </c>
      <c r="F64" s="44" t="s">
        <v>129</v>
      </c>
      <c r="G64" s="44"/>
    </row>
    <row r="65" spans="2:7" x14ac:dyDescent="0.25">
      <c r="B65" s="21"/>
      <c r="D65" s="67" t="s">
        <v>34</v>
      </c>
      <c r="E65" s="39">
        <v>4614</v>
      </c>
      <c r="F65" s="42">
        <v>25409</v>
      </c>
      <c r="G65" s="42">
        <v>30023</v>
      </c>
    </row>
    <row r="66" spans="2:7" x14ac:dyDescent="0.25">
      <c r="B66" s="21"/>
      <c r="D66" s="68"/>
      <c r="E66" s="34" t="s">
        <v>128</v>
      </c>
      <c r="F66" s="44" t="s">
        <v>127</v>
      </c>
      <c r="G66" s="44" t="s">
        <v>53</v>
      </c>
    </row>
    <row r="69" spans="2:7" x14ac:dyDescent="0.25">
      <c r="B69" s="82" t="s">
        <v>32</v>
      </c>
      <c r="D69" s="36" t="s">
        <v>532</v>
      </c>
      <c r="E69" s="37"/>
      <c r="F69" s="37"/>
      <c r="G69" s="38"/>
    </row>
    <row r="70" spans="2:7" ht="24.75" customHeight="1" x14ac:dyDescent="0.25">
      <c r="B70" s="83" t="s">
        <v>33</v>
      </c>
      <c r="D70" s="53" t="s">
        <v>575</v>
      </c>
      <c r="E70" s="22" t="s">
        <v>530</v>
      </c>
      <c r="F70" s="22"/>
      <c r="G70" s="22" t="s">
        <v>34</v>
      </c>
    </row>
    <row r="71" spans="2:7" x14ac:dyDescent="0.25">
      <c r="B71" s="83" t="s">
        <v>35</v>
      </c>
      <c r="D71" s="54"/>
      <c r="E71" s="69" t="s">
        <v>511</v>
      </c>
      <c r="F71" s="69" t="s">
        <v>512</v>
      </c>
      <c r="G71" s="53"/>
    </row>
    <row r="72" spans="2:7" x14ac:dyDescent="0.25">
      <c r="B72" s="84" t="s">
        <v>36</v>
      </c>
      <c r="D72" s="64" t="s">
        <v>533</v>
      </c>
      <c r="E72" s="42">
        <v>803</v>
      </c>
      <c r="F72" s="39">
        <v>692</v>
      </c>
      <c r="G72" s="42">
        <v>1495</v>
      </c>
    </row>
    <row r="73" spans="2:7" x14ac:dyDescent="0.25">
      <c r="B73" s="21"/>
      <c r="D73" s="65"/>
      <c r="E73" s="43" t="s">
        <v>297</v>
      </c>
      <c r="F73" s="27" t="s">
        <v>236</v>
      </c>
      <c r="G73" s="43" t="s">
        <v>296</v>
      </c>
    </row>
    <row r="74" spans="2:7" x14ac:dyDescent="0.25">
      <c r="B74" s="21"/>
      <c r="D74" s="65"/>
      <c r="E74" s="43" t="s">
        <v>295</v>
      </c>
      <c r="F74" s="27" t="s">
        <v>294</v>
      </c>
      <c r="G74" s="43"/>
    </row>
    <row r="75" spans="2:7" x14ac:dyDescent="0.25">
      <c r="B75" s="21"/>
      <c r="D75" s="66"/>
      <c r="E75" s="44" t="s">
        <v>293</v>
      </c>
      <c r="F75" s="34" t="s">
        <v>292</v>
      </c>
      <c r="G75" s="44"/>
    </row>
    <row r="76" spans="2:7" x14ac:dyDescent="0.25">
      <c r="B76" s="21"/>
      <c r="D76" s="64" t="s">
        <v>534</v>
      </c>
      <c r="E76" s="42">
        <v>473</v>
      </c>
      <c r="F76" s="39">
        <v>441</v>
      </c>
      <c r="G76" s="42">
        <v>914</v>
      </c>
    </row>
    <row r="77" spans="2:7" x14ac:dyDescent="0.25">
      <c r="B77" s="21"/>
      <c r="D77" s="65"/>
      <c r="E77" s="43" t="s">
        <v>291</v>
      </c>
      <c r="F77" s="27" t="s">
        <v>209</v>
      </c>
      <c r="G77" s="43" t="s">
        <v>290</v>
      </c>
    </row>
    <row r="78" spans="2:7" x14ac:dyDescent="0.25">
      <c r="B78" s="21"/>
      <c r="D78" s="65"/>
      <c r="E78" s="43" t="s">
        <v>289</v>
      </c>
      <c r="F78" s="27" t="s">
        <v>288</v>
      </c>
      <c r="G78" s="43"/>
    </row>
    <row r="79" spans="2:7" x14ac:dyDescent="0.25">
      <c r="B79" s="21"/>
      <c r="D79" s="66"/>
      <c r="E79" s="44" t="s">
        <v>287</v>
      </c>
      <c r="F79" s="34" t="s">
        <v>286</v>
      </c>
      <c r="G79" s="44"/>
    </row>
    <row r="80" spans="2:7" x14ac:dyDescent="0.25">
      <c r="B80" s="21"/>
      <c r="D80" s="65" t="s">
        <v>535</v>
      </c>
      <c r="E80" s="43">
        <v>440</v>
      </c>
      <c r="F80" s="27">
        <v>493</v>
      </c>
      <c r="G80" s="43">
        <v>933</v>
      </c>
    </row>
    <row r="81" spans="2:7" x14ac:dyDescent="0.25">
      <c r="B81" s="21"/>
      <c r="D81" s="65"/>
      <c r="E81" s="43" t="s">
        <v>209</v>
      </c>
      <c r="F81" s="27" t="s">
        <v>285</v>
      </c>
      <c r="G81" s="43" t="s">
        <v>284</v>
      </c>
    </row>
    <row r="82" spans="2:7" x14ac:dyDescent="0.25">
      <c r="B82" s="21"/>
      <c r="D82" s="65"/>
      <c r="E82" s="43" t="s">
        <v>283</v>
      </c>
      <c r="F82" s="27" t="s">
        <v>282</v>
      </c>
      <c r="G82" s="43"/>
    </row>
    <row r="83" spans="2:7" x14ac:dyDescent="0.25">
      <c r="B83" s="21"/>
      <c r="D83" s="65"/>
      <c r="E83" s="43" t="s">
        <v>281</v>
      </c>
      <c r="F83" s="27" t="s">
        <v>280</v>
      </c>
      <c r="G83" s="43"/>
    </row>
    <row r="84" spans="2:7" x14ac:dyDescent="0.25">
      <c r="B84" s="21"/>
      <c r="D84" s="64" t="s">
        <v>536</v>
      </c>
      <c r="E84" s="42">
        <v>402</v>
      </c>
      <c r="F84" s="39">
        <v>720</v>
      </c>
      <c r="G84" s="42">
        <v>1122</v>
      </c>
    </row>
    <row r="85" spans="2:7" x14ac:dyDescent="0.25">
      <c r="B85" s="21"/>
      <c r="D85" s="65"/>
      <c r="E85" s="43" t="s">
        <v>262</v>
      </c>
      <c r="F85" s="27" t="s">
        <v>279</v>
      </c>
      <c r="G85" s="43" t="s">
        <v>276</v>
      </c>
    </row>
    <row r="86" spans="2:7" x14ac:dyDescent="0.25">
      <c r="B86" s="21"/>
      <c r="D86" s="65"/>
      <c r="E86" s="43" t="s">
        <v>278</v>
      </c>
      <c r="F86" s="27" t="s">
        <v>277</v>
      </c>
      <c r="G86" s="43"/>
    </row>
    <row r="87" spans="2:7" x14ac:dyDescent="0.25">
      <c r="B87" s="21"/>
      <c r="D87" s="66"/>
      <c r="E87" s="44" t="s">
        <v>257</v>
      </c>
      <c r="F87" s="34" t="s">
        <v>276</v>
      </c>
      <c r="G87" s="44"/>
    </row>
    <row r="88" spans="2:7" x14ac:dyDescent="0.25">
      <c r="B88" s="21"/>
      <c r="D88" s="65" t="s">
        <v>537</v>
      </c>
      <c r="E88" s="43">
        <v>811</v>
      </c>
      <c r="F88" s="27">
        <v>932</v>
      </c>
      <c r="G88" s="43">
        <v>1743</v>
      </c>
    </row>
    <row r="89" spans="2:7" x14ac:dyDescent="0.25">
      <c r="B89" s="21"/>
      <c r="D89" s="65"/>
      <c r="E89" s="43" t="s">
        <v>275</v>
      </c>
      <c r="F89" s="27" t="s">
        <v>274</v>
      </c>
      <c r="G89" s="43" t="s">
        <v>273</v>
      </c>
    </row>
    <row r="90" spans="2:7" x14ac:dyDescent="0.25">
      <c r="B90" s="21"/>
      <c r="D90" s="65"/>
      <c r="E90" s="43" t="s">
        <v>272</v>
      </c>
      <c r="F90" s="27" t="s">
        <v>271</v>
      </c>
      <c r="G90" s="43"/>
    </row>
    <row r="91" spans="2:7" x14ac:dyDescent="0.25">
      <c r="B91" s="21"/>
      <c r="D91" s="65"/>
      <c r="E91" s="43" t="s">
        <v>270</v>
      </c>
      <c r="F91" s="27" t="s">
        <v>269</v>
      </c>
      <c r="G91" s="43"/>
    </row>
    <row r="92" spans="2:7" x14ac:dyDescent="0.25">
      <c r="B92" s="21"/>
      <c r="D92" s="64" t="s">
        <v>538</v>
      </c>
      <c r="E92" s="42">
        <v>410</v>
      </c>
      <c r="F92" s="39">
        <v>632</v>
      </c>
      <c r="G92" s="42">
        <v>1042</v>
      </c>
    </row>
    <row r="93" spans="2:7" x14ac:dyDescent="0.25">
      <c r="B93" s="21"/>
      <c r="D93" s="65"/>
      <c r="E93" s="43" t="s">
        <v>268</v>
      </c>
      <c r="F93" s="27" t="s">
        <v>267</v>
      </c>
      <c r="G93" s="43" t="s">
        <v>266</v>
      </c>
    </row>
    <row r="94" spans="2:7" x14ac:dyDescent="0.25">
      <c r="B94" s="21"/>
      <c r="D94" s="65"/>
      <c r="E94" s="43" t="s">
        <v>265</v>
      </c>
      <c r="F94" s="27" t="s">
        <v>264</v>
      </c>
      <c r="G94" s="43"/>
    </row>
    <row r="95" spans="2:7" x14ac:dyDescent="0.25">
      <c r="B95" s="21"/>
      <c r="D95" s="66"/>
      <c r="E95" s="44" t="s">
        <v>263</v>
      </c>
      <c r="F95" s="34" t="s">
        <v>234</v>
      </c>
      <c r="G95" s="44"/>
    </row>
    <row r="96" spans="2:7" x14ac:dyDescent="0.25">
      <c r="B96" s="21"/>
      <c r="D96" s="65" t="s">
        <v>539</v>
      </c>
      <c r="E96" s="43">
        <v>402</v>
      </c>
      <c r="F96" s="27">
        <v>1322</v>
      </c>
      <c r="G96" s="43">
        <v>1724</v>
      </c>
    </row>
    <row r="97" spans="2:7" x14ac:dyDescent="0.25">
      <c r="B97" s="21"/>
      <c r="D97" s="65"/>
      <c r="E97" s="43" t="s">
        <v>262</v>
      </c>
      <c r="F97" s="27" t="s">
        <v>261</v>
      </c>
      <c r="G97" s="43" t="s">
        <v>260</v>
      </c>
    </row>
    <row r="98" spans="2:7" x14ac:dyDescent="0.25">
      <c r="B98" s="21"/>
      <c r="D98" s="65"/>
      <c r="E98" s="43" t="s">
        <v>259</v>
      </c>
      <c r="F98" s="27" t="s">
        <v>258</v>
      </c>
      <c r="G98" s="43"/>
    </row>
    <row r="99" spans="2:7" x14ac:dyDescent="0.25">
      <c r="B99" s="21"/>
      <c r="D99" s="65"/>
      <c r="E99" s="43" t="s">
        <v>257</v>
      </c>
      <c r="F99" s="27" t="s">
        <v>256</v>
      </c>
      <c r="G99" s="43"/>
    </row>
    <row r="100" spans="2:7" x14ac:dyDescent="0.25">
      <c r="B100" s="21"/>
      <c r="D100" s="64" t="s">
        <v>540</v>
      </c>
      <c r="E100" s="42">
        <v>265</v>
      </c>
      <c r="F100" s="39">
        <v>1168</v>
      </c>
      <c r="G100" s="42">
        <v>1433</v>
      </c>
    </row>
    <row r="101" spans="2:7" x14ac:dyDescent="0.25">
      <c r="B101" s="21"/>
      <c r="D101" s="65"/>
      <c r="E101" s="43" t="s">
        <v>133</v>
      </c>
      <c r="F101" s="27" t="s">
        <v>255</v>
      </c>
      <c r="G101" s="43" t="s">
        <v>254</v>
      </c>
    </row>
    <row r="102" spans="2:7" x14ac:dyDescent="0.25">
      <c r="B102" s="21"/>
      <c r="D102" s="65"/>
      <c r="E102" s="43" t="s">
        <v>253</v>
      </c>
      <c r="F102" s="27" t="s">
        <v>252</v>
      </c>
      <c r="G102" s="43"/>
    </row>
    <row r="103" spans="2:7" x14ac:dyDescent="0.25">
      <c r="B103" s="21"/>
      <c r="D103" s="66"/>
      <c r="E103" s="44" t="s">
        <v>251</v>
      </c>
      <c r="F103" s="34" t="s">
        <v>250</v>
      </c>
      <c r="G103" s="44"/>
    </row>
    <row r="104" spans="2:7" x14ac:dyDescent="0.25">
      <c r="B104" s="21"/>
      <c r="D104" s="65" t="s">
        <v>541</v>
      </c>
      <c r="E104" s="43">
        <v>210</v>
      </c>
      <c r="F104" s="27">
        <v>1999</v>
      </c>
      <c r="G104" s="43">
        <v>2209</v>
      </c>
    </row>
    <row r="105" spans="2:7" x14ac:dyDescent="0.25">
      <c r="B105" s="21"/>
      <c r="D105" s="65"/>
      <c r="E105" s="43" t="s">
        <v>249</v>
      </c>
      <c r="F105" s="27" t="s">
        <v>248</v>
      </c>
      <c r="G105" s="43" t="s">
        <v>247</v>
      </c>
    </row>
    <row r="106" spans="2:7" x14ac:dyDescent="0.25">
      <c r="B106" s="21"/>
      <c r="D106" s="65"/>
      <c r="E106" s="43" t="s">
        <v>246</v>
      </c>
      <c r="F106" s="27" t="s">
        <v>245</v>
      </c>
      <c r="G106" s="43"/>
    </row>
    <row r="107" spans="2:7" x14ac:dyDescent="0.25">
      <c r="B107" s="21"/>
      <c r="D107" s="65"/>
      <c r="E107" s="43" t="s">
        <v>76</v>
      </c>
      <c r="F107" s="27" t="s">
        <v>244</v>
      </c>
      <c r="G107" s="43"/>
    </row>
    <row r="108" spans="2:7" x14ac:dyDescent="0.25">
      <c r="B108" s="21"/>
      <c r="D108" s="64" t="s">
        <v>542</v>
      </c>
      <c r="E108" s="42">
        <v>891</v>
      </c>
      <c r="F108" s="39">
        <v>1134</v>
      </c>
      <c r="G108" s="42">
        <v>2025</v>
      </c>
    </row>
    <row r="109" spans="2:7" x14ac:dyDescent="0.25">
      <c r="B109" s="21"/>
      <c r="D109" s="65"/>
      <c r="E109" s="43" t="s">
        <v>243</v>
      </c>
      <c r="F109" s="27" t="s">
        <v>242</v>
      </c>
      <c r="G109" s="43" t="s">
        <v>241</v>
      </c>
    </row>
    <row r="110" spans="2:7" x14ac:dyDescent="0.25">
      <c r="B110" s="21"/>
      <c r="D110" s="65"/>
      <c r="E110" s="43" t="s">
        <v>240</v>
      </c>
      <c r="F110" s="27" t="s">
        <v>239</v>
      </c>
      <c r="G110" s="43"/>
    </row>
    <row r="111" spans="2:7" x14ac:dyDescent="0.25">
      <c r="B111" s="21"/>
      <c r="D111" s="66"/>
      <c r="E111" s="44" t="s">
        <v>238</v>
      </c>
      <c r="F111" s="34" t="s">
        <v>237</v>
      </c>
      <c r="G111" s="44"/>
    </row>
    <row r="112" spans="2:7" x14ac:dyDescent="0.25">
      <c r="B112" s="21"/>
      <c r="D112" s="65" t="s">
        <v>543</v>
      </c>
      <c r="E112" s="43">
        <v>692</v>
      </c>
      <c r="F112" s="27">
        <v>293</v>
      </c>
      <c r="G112" s="43">
        <v>985</v>
      </c>
    </row>
    <row r="113" spans="2:7" x14ac:dyDescent="0.25">
      <c r="B113" s="21"/>
      <c r="D113" s="65"/>
      <c r="E113" s="43" t="s">
        <v>236</v>
      </c>
      <c r="F113" s="27" t="s">
        <v>235</v>
      </c>
      <c r="G113" s="43" t="s">
        <v>234</v>
      </c>
    </row>
    <row r="114" spans="2:7" x14ac:dyDescent="0.25">
      <c r="B114" s="21"/>
      <c r="D114" s="65"/>
      <c r="E114" s="43" t="s">
        <v>233</v>
      </c>
      <c r="F114" s="27" t="s">
        <v>232</v>
      </c>
      <c r="G114" s="43"/>
    </row>
    <row r="115" spans="2:7" x14ac:dyDescent="0.25">
      <c r="B115" s="21"/>
      <c r="D115" s="65"/>
      <c r="E115" s="43" t="s">
        <v>231</v>
      </c>
      <c r="F115" s="27" t="s">
        <v>230</v>
      </c>
      <c r="G115" s="43"/>
    </row>
    <row r="116" spans="2:7" x14ac:dyDescent="0.25">
      <c r="B116" s="21"/>
      <c r="D116" s="64" t="s">
        <v>544</v>
      </c>
      <c r="E116" s="42">
        <v>380</v>
      </c>
      <c r="F116" s="39">
        <v>1021</v>
      </c>
      <c r="G116" s="42">
        <v>1401</v>
      </c>
    </row>
    <row r="117" spans="2:7" x14ac:dyDescent="0.25">
      <c r="B117" s="21"/>
      <c r="D117" s="65"/>
      <c r="E117" s="43" t="s">
        <v>229</v>
      </c>
      <c r="F117" s="27" t="s">
        <v>228</v>
      </c>
      <c r="G117" s="43" t="s">
        <v>227</v>
      </c>
    </row>
    <row r="118" spans="2:7" x14ac:dyDescent="0.25">
      <c r="B118" s="21"/>
      <c r="D118" s="65"/>
      <c r="E118" s="43" t="s">
        <v>226</v>
      </c>
      <c r="F118" s="27" t="s">
        <v>225</v>
      </c>
      <c r="G118" s="43"/>
    </row>
    <row r="119" spans="2:7" x14ac:dyDescent="0.25">
      <c r="B119" s="21"/>
      <c r="D119" s="66"/>
      <c r="E119" s="44" t="s">
        <v>224</v>
      </c>
      <c r="F119" s="34" t="s">
        <v>196</v>
      </c>
      <c r="G119" s="44"/>
    </row>
    <row r="120" spans="2:7" x14ac:dyDescent="0.25">
      <c r="B120" s="21"/>
      <c r="D120" s="65" t="s">
        <v>545</v>
      </c>
      <c r="E120" s="43">
        <v>296</v>
      </c>
      <c r="F120" s="27">
        <v>1102</v>
      </c>
      <c r="G120" s="43">
        <v>1398</v>
      </c>
    </row>
    <row r="121" spans="2:7" x14ac:dyDescent="0.25">
      <c r="B121" s="21"/>
      <c r="D121" s="65"/>
      <c r="E121" s="43" t="s">
        <v>223</v>
      </c>
      <c r="F121" s="27" t="s">
        <v>222</v>
      </c>
      <c r="G121" s="43" t="s">
        <v>221</v>
      </c>
    </row>
    <row r="122" spans="2:7" x14ac:dyDescent="0.25">
      <c r="B122" s="21"/>
      <c r="D122" s="65"/>
      <c r="E122" s="43" t="s">
        <v>220</v>
      </c>
      <c r="F122" s="27" t="s">
        <v>219</v>
      </c>
      <c r="G122" s="43"/>
    </row>
    <row r="123" spans="2:7" x14ac:dyDescent="0.25">
      <c r="B123" s="21"/>
      <c r="D123" s="65"/>
      <c r="E123" s="43" t="s">
        <v>218</v>
      </c>
      <c r="F123" s="27" t="s">
        <v>217</v>
      </c>
      <c r="G123" s="43"/>
    </row>
    <row r="124" spans="2:7" x14ac:dyDescent="0.25">
      <c r="B124" s="21"/>
      <c r="D124" s="64" t="s">
        <v>546</v>
      </c>
      <c r="E124" s="42">
        <v>568</v>
      </c>
      <c r="F124" s="39">
        <v>352</v>
      </c>
      <c r="G124" s="42">
        <v>920</v>
      </c>
    </row>
    <row r="125" spans="2:7" x14ac:dyDescent="0.25">
      <c r="B125" s="21"/>
      <c r="D125" s="65"/>
      <c r="E125" s="43" t="s">
        <v>216</v>
      </c>
      <c r="F125" s="27" t="s">
        <v>215</v>
      </c>
      <c r="G125" s="43" t="s">
        <v>214</v>
      </c>
    </row>
    <row r="126" spans="2:7" x14ac:dyDescent="0.25">
      <c r="B126" s="21"/>
      <c r="D126" s="65"/>
      <c r="E126" s="43" t="s">
        <v>213</v>
      </c>
      <c r="F126" s="27" t="s">
        <v>212</v>
      </c>
      <c r="G126" s="43"/>
    </row>
    <row r="127" spans="2:7" x14ac:dyDescent="0.25">
      <c r="B127" s="21"/>
      <c r="D127" s="66"/>
      <c r="E127" s="44" t="s">
        <v>211</v>
      </c>
      <c r="F127" s="34" t="s">
        <v>210</v>
      </c>
      <c r="G127" s="44"/>
    </row>
    <row r="128" spans="2:7" x14ac:dyDescent="0.25">
      <c r="B128" s="21"/>
      <c r="D128" s="65" t="s">
        <v>547</v>
      </c>
      <c r="E128" s="43">
        <v>442</v>
      </c>
      <c r="F128" s="27">
        <v>467</v>
      </c>
      <c r="G128" s="43">
        <v>909</v>
      </c>
    </row>
    <row r="129" spans="2:7" x14ac:dyDescent="0.25">
      <c r="B129" s="21"/>
      <c r="D129" s="65"/>
      <c r="E129" s="43" t="s">
        <v>209</v>
      </c>
      <c r="F129" s="27" t="s">
        <v>208</v>
      </c>
      <c r="G129" s="43" t="s">
        <v>158</v>
      </c>
    </row>
    <row r="130" spans="2:7" x14ac:dyDescent="0.25">
      <c r="B130" s="21"/>
      <c r="D130" s="65"/>
      <c r="E130" s="43" t="s">
        <v>207</v>
      </c>
      <c r="F130" s="27" t="s">
        <v>206</v>
      </c>
      <c r="G130" s="43"/>
    </row>
    <row r="131" spans="2:7" x14ac:dyDescent="0.25">
      <c r="B131" s="21"/>
      <c r="D131" s="65"/>
      <c r="E131" s="43" t="s">
        <v>205</v>
      </c>
      <c r="F131" s="27" t="s">
        <v>204</v>
      </c>
      <c r="G131" s="43"/>
    </row>
    <row r="132" spans="2:7" x14ac:dyDescent="0.25">
      <c r="B132" s="21"/>
      <c r="D132" s="64" t="s">
        <v>548</v>
      </c>
      <c r="E132" s="42">
        <v>273</v>
      </c>
      <c r="F132" s="39">
        <v>637</v>
      </c>
      <c r="G132" s="42">
        <v>910</v>
      </c>
    </row>
    <row r="133" spans="2:7" x14ac:dyDescent="0.25">
      <c r="B133" s="21"/>
      <c r="D133" s="65"/>
      <c r="E133" s="43" t="s">
        <v>203</v>
      </c>
      <c r="F133" s="27" t="s">
        <v>202</v>
      </c>
      <c r="G133" s="43" t="s">
        <v>158</v>
      </c>
    </row>
    <row r="134" spans="2:7" x14ac:dyDescent="0.25">
      <c r="B134" s="21"/>
      <c r="D134" s="65"/>
      <c r="E134" s="43" t="s">
        <v>201</v>
      </c>
      <c r="F134" s="27" t="s">
        <v>200</v>
      </c>
      <c r="G134" s="43"/>
    </row>
    <row r="135" spans="2:7" x14ac:dyDescent="0.25">
      <c r="B135" s="21"/>
      <c r="D135" s="66"/>
      <c r="E135" s="44" t="s">
        <v>199</v>
      </c>
      <c r="F135" s="34" t="s">
        <v>198</v>
      </c>
      <c r="G135" s="44"/>
    </row>
    <row r="136" spans="2:7" x14ac:dyDescent="0.25">
      <c r="B136" s="21"/>
      <c r="D136" s="65" t="s">
        <v>549</v>
      </c>
      <c r="E136" s="43">
        <v>472</v>
      </c>
      <c r="F136" s="27">
        <v>1593</v>
      </c>
      <c r="G136" s="43">
        <v>2065</v>
      </c>
    </row>
    <row r="137" spans="2:7" x14ac:dyDescent="0.25">
      <c r="B137" s="21"/>
      <c r="D137" s="65"/>
      <c r="E137" s="43" t="s">
        <v>197</v>
      </c>
      <c r="F137" s="27" t="s">
        <v>196</v>
      </c>
      <c r="G137" s="43" t="s">
        <v>195</v>
      </c>
    </row>
    <row r="138" spans="2:7" x14ac:dyDescent="0.25">
      <c r="B138" s="21"/>
      <c r="D138" s="65"/>
      <c r="E138" s="43" t="s">
        <v>194</v>
      </c>
      <c r="F138" s="27" t="s">
        <v>193</v>
      </c>
      <c r="G138" s="43"/>
    </row>
    <row r="139" spans="2:7" x14ac:dyDescent="0.25">
      <c r="B139" s="21"/>
      <c r="D139" s="65"/>
      <c r="E139" s="43" t="s">
        <v>192</v>
      </c>
      <c r="F139" s="27" t="s">
        <v>191</v>
      </c>
      <c r="G139" s="43"/>
    </row>
    <row r="140" spans="2:7" x14ac:dyDescent="0.25">
      <c r="B140" s="21"/>
      <c r="D140" s="64" t="s">
        <v>550</v>
      </c>
      <c r="E140" s="42">
        <v>527</v>
      </c>
      <c r="F140" s="39">
        <v>1279</v>
      </c>
      <c r="G140" s="42">
        <v>1806</v>
      </c>
    </row>
    <row r="141" spans="2:7" x14ac:dyDescent="0.25">
      <c r="B141" s="21"/>
      <c r="D141" s="65"/>
      <c r="E141" s="43" t="s">
        <v>190</v>
      </c>
      <c r="F141" s="27" t="s">
        <v>189</v>
      </c>
      <c r="G141" s="43" t="s">
        <v>188</v>
      </c>
    </row>
    <row r="142" spans="2:7" x14ac:dyDescent="0.25">
      <c r="B142" s="21"/>
      <c r="D142" s="65"/>
      <c r="E142" s="43" t="s">
        <v>187</v>
      </c>
      <c r="F142" s="27" t="s">
        <v>186</v>
      </c>
      <c r="G142" s="43"/>
    </row>
    <row r="143" spans="2:7" x14ac:dyDescent="0.25">
      <c r="B143" s="21"/>
      <c r="D143" s="66"/>
      <c r="E143" s="44" t="s">
        <v>185</v>
      </c>
      <c r="F143" s="34" t="s">
        <v>184</v>
      </c>
      <c r="G143" s="44"/>
    </row>
    <row r="144" spans="2:7" x14ac:dyDescent="0.25">
      <c r="B144" s="21"/>
      <c r="D144" s="65" t="s">
        <v>551</v>
      </c>
      <c r="E144" s="43">
        <v>600</v>
      </c>
      <c r="F144" s="27">
        <v>308</v>
      </c>
      <c r="G144" s="43">
        <v>908</v>
      </c>
    </row>
    <row r="145" spans="2:7" x14ac:dyDescent="0.25">
      <c r="B145" s="21"/>
      <c r="D145" s="65"/>
      <c r="E145" s="43" t="s">
        <v>183</v>
      </c>
      <c r="F145" s="27" t="s">
        <v>182</v>
      </c>
      <c r="G145" s="43" t="s">
        <v>181</v>
      </c>
    </row>
    <row r="146" spans="2:7" x14ac:dyDescent="0.25">
      <c r="B146" s="21"/>
      <c r="D146" s="65"/>
      <c r="E146" s="43" t="s">
        <v>180</v>
      </c>
      <c r="F146" s="27" t="s">
        <v>179</v>
      </c>
      <c r="G146" s="43"/>
    </row>
    <row r="147" spans="2:7" x14ac:dyDescent="0.25">
      <c r="B147" s="21"/>
      <c r="D147" s="65"/>
      <c r="E147" s="43" t="s">
        <v>178</v>
      </c>
      <c r="F147" s="27" t="s">
        <v>177</v>
      </c>
      <c r="G147" s="43"/>
    </row>
    <row r="148" spans="2:7" x14ac:dyDescent="0.25">
      <c r="B148" s="21"/>
      <c r="D148" s="64" t="s">
        <v>552</v>
      </c>
      <c r="E148" s="42">
        <v>332</v>
      </c>
      <c r="F148" s="39">
        <v>8</v>
      </c>
      <c r="G148" s="42">
        <v>340</v>
      </c>
    </row>
    <row r="149" spans="2:7" x14ac:dyDescent="0.25">
      <c r="B149" s="21"/>
      <c r="D149" s="65"/>
      <c r="E149" s="43" t="s">
        <v>99</v>
      </c>
      <c r="F149" s="27" t="s">
        <v>176</v>
      </c>
      <c r="G149" s="43" t="s">
        <v>108</v>
      </c>
    </row>
    <row r="150" spans="2:7" x14ac:dyDescent="0.25">
      <c r="B150" s="21"/>
      <c r="D150" s="65"/>
      <c r="E150" s="43" t="s">
        <v>175</v>
      </c>
      <c r="F150" s="27" t="s">
        <v>174</v>
      </c>
      <c r="G150" s="43"/>
    </row>
    <row r="151" spans="2:7" x14ac:dyDescent="0.25">
      <c r="B151" s="21"/>
      <c r="D151" s="66"/>
      <c r="E151" s="44" t="s">
        <v>173</v>
      </c>
      <c r="F151" s="34" t="s">
        <v>172</v>
      </c>
      <c r="G151" s="44"/>
    </row>
    <row r="152" spans="2:7" x14ac:dyDescent="0.25">
      <c r="B152" s="21"/>
      <c r="D152" s="65" t="s">
        <v>553</v>
      </c>
      <c r="E152" s="43">
        <v>311</v>
      </c>
      <c r="F152" s="27">
        <v>606</v>
      </c>
      <c r="G152" s="43">
        <v>917</v>
      </c>
    </row>
    <row r="153" spans="2:7" x14ac:dyDescent="0.25">
      <c r="B153" s="21"/>
      <c r="D153" s="65"/>
      <c r="E153" s="43" t="s">
        <v>166</v>
      </c>
      <c r="F153" s="27" t="s">
        <v>171</v>
      </c>
      <c r="G153" s="43" t="s">
        <v>160</v>
      </c>
    </row>
    <row r="154" spans="2:7" x14ac:dyDescent="0.25">
      <c r="B154" s="21"/>
      <c r="D154" s="65"/>
      <c r="E154" s="43" t="s">
        <v>170</v>
      </c>
      <c r="F154" s="27" t="s">
        <v>169</v>
      </c>
      <c r="G154" s="43"/>
    </row>
    <row r="155" spans="2:7" x14ac:dyDescent="0.25">
      <c r="B155" s="21"/>
      <c r="D155" s="65"/>
      <c r="E155" s="43" t="s">
        <v>168</v>
      </c>
      <c r="F155" s="27" t="s">
        <v>167</v>
      </c>
      <c r="G155" s="43"/>
    </row>
    <row r="156" spans="2:7" x14ac:dyDescent="0.25">
      <c r="B156" s="21"/>
      <c r="D156" s="64" t="s">
        <v>554</v>
      </c>
      <c r="E156" s="42">
        <v>313</v>
      </c>
      <c r="F156" s="39">
        <v>587</v>
      </c>
      <c r="G156" s="42">
        <v>900</v>
      </c>
    </row>
    <row r="157" spans="2:7" x14ac:dyDescent="0.25">
      <c r="B157" s="21"/>
      <c r="D157" s="65"/>
      <c r="E157" s="43" t="s">
        <v>166</v>
      </c>
      <c r="F157" s="27" t="s">
        <v>165</v>
      </c>
      <c r="G157" s="43" t="s">
        <v>164</v>
      </c>
    </row>
    <row r="158" spans="2:7" x14ac:dyDescent="0.25">
      <c r="B158" s="21"/>
      <c r="D158" s="65"/>
      <c r="E158" s="43" t="s">
        <v>163</v>
      </c>
      <c r="F158" s="27" t="s">
        <v>162</v>
      </c>
      <c r="G158" s="43"/>
    </row>
    <row r="159" spans="2:7" x14ac:dyDescent="0.25">
      <c r="B159" s="21"/>
      <c r="D159" s="66"/>
      <c r="E159" s="44" t="s">
        <v>161</v>
      </c>
      <c r="F159" s="34" t="s">
        <v>160</v>
      </c>
      <c r="G159" s="44"/>
    </row>
    <row r="160" spans="2:7" x14ac:dyDescent="0.25">
      <c r="B160" s="21"/>
      <c r="D160" s="65" t="s">
        <v>555</v>
      </c>
      <c r="E160" s="43">
        <v>263</v>
      </c>
      <c r="F160" s="27">
        <v>648</v>
      </c>
      <c r="G160" s="43">
        <v>911</v>
      </c>
    </row>
    <row r="161" spans="2:8" x14ac:dyDescent="0.25">
      <c r="B161" s="21"/>
      <c r="D161" s="65"/>
      <c r="E161" s="43" t="s">
        <v>133</v>
      </c>
      <c r="F161" s="27" t="s">
        <v>159</v>
      </c>
      <c r="G161" s="43" t="s">
        <v>158</v>
      </c>
    </row>
    <row r="162" spans="2:8" x14ac:dyDescent="0.25">
      <c r="B162" s="21"/>
      <c r="D162" s="65"/>
      <c r="E162" s="43" t="s">
        <v>157</v>
      </c>
      <c r="F162" s="27" t="s">
        <v>156</v>
      </c>
      <c r="G162" s="43"/>
    </row>
    <row r="163" spans="2:8" x14ac:dyDescent="0.25">
      <c r="B163" s="21"/>
      <c r="D163" s="65"/>
      <c r="E163" s="43" t="s">
        <v>155</v>
      </c>
      <c r="F163" s="27" t="s">
        <v>154</v>
      </c>
      <c r="G163" s="43"/>
    </row>
    <row r="164" spans="2:8" x14ac:dyDescent="0.25">
      <c r="B164" s="21"/>
      <c r="D164" s="64" t="s">
        <v>556</v>
      </c>
      <c r="E164" s="42">
        <v>189</v>
      </c>
      <c r="F164" s="39">
        <v>765</v>
      </c>
      <c r="G164" s="42">
        <v>954</v>
      </c>
    </row>
    <row r="165" spans="2:8" x14ac:dyDescent="0.25">
      <c r="B165" s="21"/>
      <c r="D165" s="65"/>
      <c r="E165" s="43" t="s">
        <v>153</v>
      </c>
      <c r="F165" s="27" t="s">
        <v>152</v>
      </c>
      <c r="G165" s="43" t="s">
        <v>151</v>
      </c>
    </row>
    <row r="166" spans="2:8" x14ac:dyDescent="0.25">
      <c r="B166" s="21"/>
      <c r="D166" s="65"/>
      <c r="E166" s="43" t="s">
        <v>150</v>
      </c>
      <c r="F166" s="27" t="s">
        <v>149</v>
      </c>
      <c r="G166" s="43"/>
    </row>
    <row r="167" spans="2:8" x14ac:dyDescent="0.25">
      <c r="B167" s="21"/>
      <c r="D167" s="66"/>
      <c r="E167" s="44" t="s">
        <v>148</v>
      </c>
      <c r="F167" s="34" t="s">
        <v>147</v>
      </c>
      <c r="G167" s="44"/>
    </row>
    <row r="168" spans="2:8" x14ac:dyDescent="0.25">
      <c r="B168" s="21"/>
      <c r="D168" s="65" t="s">
        <v>557</v>
      </c>
      <c r="E168" s="43">
        <v>18</v>
      </c>
      <c r="F168" s="27">
        <v>41</v>
      </c>
      <c r="G168" s="43">
        <v>59</v>
      </c>
    </row>
    <row r="169" spans="2:8" x14ac:dyDescent="0.25">
      <c r="B169" s="21"/>
      <c r="D169" s="65"/>
      <c r="E169" s="43" t="s">
        <v>146</v>
      </c>
      <c r="F169" s="27" t="s">
        <v>145</v>
      </c>
      <c r="G169" s="43" t="s">
        <v>144</v>
      </c>
    </row>
    <row r="170" spans="2:8" x14ac:dyDescent="0.25">
      <c r="B170" s="21"/>
      <c r="D170" s="65"/>
      <c r="E170" s="43" t="s">
        <v>143</v>
      </c>
      <c r="F170" s="27" t="s">
        <v>142</v>
      </c>
      <c r="G170" s="43"/>
    </row>
    <row r="171" spans="2:8" x14ac:dyDescent="0.25">
      <c r="B171" s="21"/>
      <c r="D171" s="65"/>
      <c r="E171" s="43" t="s">
        <v>141</v>
      </c>
      <c r="F171" s="27" t="s">
        <v>140</v>
      </c>
      <c r="G171" s="43"/>
    </row>
    <row r="172" spans="2:8" x14ac:dyDescent="0.25">
      <c r="D172" s="67" t="s">
        <v>34</v>
      </c>
      <c r="E172" s="42">
        <v>10783</v>
      </c>
      <c r="F172" s="39">
        <v>19240</v>
      </c>
      <c r="G172" s="42">
        <v>30023</v>
      </c>
    </row>
    <row r="173" spans="2:8" x14ac:dyDescent="0.25">
      <c r="D173" s="68"/>
      <c r="E173" s="44" t="s">
        <v>51</v>
      </c>
      <c r="F173" s="34" t="s">
        <v>52</v>
      </c>
      <c r="G173" s="44" t="s">
        <v>53</v>
      </c>
    </row>
    <row r="174" spans="2:8" x14ac:dyDescent="0.25">
      <c r="C174" s="28"/>
      <c r="D174" s="27"/>
      <c r="E174" s="27"/>
      <c r="F174" s="27"/>
    </row>
    <row r="176" spans="2:8" x14ac:dyDescent="0.25">
      <c r="B176" s="82" t="s">
        <v>32</v>
      </c>
      <c r="D176" s="36" t="s">
        <v>558</v>
      </c>
      <c r="E176" s="37"/>
      <c r="F176" s="37"/>
      <c r="G176" s="37"/>
      <c r="H176" s="38"/>
    </row>
    <row r="177" spans="2:15" x14ac:dyDescent="0.25">
      <c r="B177" s="83" t="s">
        <v>33</v>
      </c>
      <c r="D177" s="53" t="s">
        <v>579</v>
      </c>
      <c r="E177" s="36" t="s">
        <v>559</v>
      </c>
      <c r="F177" s="37"/>
      <c r="G177" s="38"/>
      <c r="H177" s="30" t="s">
        <v>34</v>
      </c>
    </row>
    <row r="178" spans="2:15" x14ac:dyDescent="0.25">
      <c r="B178" s="83" t="s">
        <v>35</v>
      </c>
      <c r="D178" s="54"/>
      <c r="E178" s="70" t="s">
        <v>560</v>
      </c>
      <c r="F178" s="70" t="s">
        <v>561</v>
      </c>
      <c r="G178" s="70" t="s">
        <v>562</v>
      </c>
      <c r="H178" s="31"/>
    </row>
    <row r="179" spans="2:15" x14ac:dyDescent="0.25">
      <c r="B179" s="84" t="s">
        <v>36</v>
      </c>
      <c r="D179" s="45" t="s">
        <v>511</v>
      </c>
      <c r="E179" s="42">
        <v>737</v>
      </c>
      <c r="F179" s="39">
        <v>6564</v>
      </c>
      <c r="G179" s="42">
        <v>1619</v>
      </c>
      <c r="H179" s="71">
        <v>8920</v>
      </c>
    </row>
    <row r="180" spans="2:15" x14ac:dyDescent="0.25">
      <c r="B180" s="21"/>
      <c r="D180" s="46"/>
      <c r="E180" s="43" t="s">
        <v>443</v>
      </c>
      <c r="F180" s="27" t="s">
        <v>442</v>
      </c>
      <c r="G180" s="43" t="s">
        <v>337</v>
      </c>
      <c r="H180" s="72" t="s">
        <v>441</v>
      </c>
    </row>
    <row r="181" spans="2:15" x14ac:dyDescent="0.25">
      <c r="B181" s="21"/>
      <c r="D181" s="46"/>
      <c r="E181" s="43" t="s">
        <v>238</v>
      </c>
      <c r="F181" s="27" t="s">
        <v>440</v>
      </c>
      <c r="G181" s="43" t="s">
        <v>439</v>
      </c>
      <c r="H181" s="72"/>
    </row>
    <row r="182" spans="2:15" x14ac:dyDescent="0.25">
      <c r="B182" s="21"/>
      <c r="D182" s="47"/>
      <c r="E182" s="44" t="s">
        <v>438</v>
      </c>
      <c r="F182" s="34" t="s">
        <v>437</v>
      </c>
      <c r="G182" s="44" t="s">
        <v>436</v>
      </c>
      <c r="H182" s="73"/>
    </row>
    <row r="183" spans="2:15" x14ac:dyDescent="0.25">
      <c r="B183" s="21"/>
      <c r="D183" s="45" t="s">
        <v>512</v>
      </c>
      <c r="E183" s="42">
        <v>2187</v>
      </c>
      <c r="F183" s="39">
        <v>14525</v>
      </c>
      <c r="G183" s="42">
        <v>4389</v>
      </c>
      <c r="H183" s="71">
        <v>21101</v>
      </c>
    </row>
    <row r="184" spans="2:15" x14ac:dyDescent="0.25">
      <c r="B184" s="21"/>
      <c r="D184" s="46"/>
      <c r="E184" s="43" t="s">
        <v>435</v>
      </c>
      <c r="F184" s="27" t="s">
        <v>434</v>
      </c>
      <c r="G184" s="43" t="s">
        <v>433</v>
      </c>
      <c r="H184" s="72" t="s">
        <v>432</v>
      </c>
    </row>
    <row r="185" spans="2:15" x14ac:dyDescent="0.25">
      <c r="B185" s="21"/>
      <c r="D185" s="46"/>
      <c r="E185" s="43" t="s">
        <v>431</v>
      </c>
      <c r="F185" s="27" t="s">
        <v>430</v>
      </c>
      <c r="G185" s="43" t="s">
        <v>429</v>
      </c>
      <c r="H185" s="72"/>
    </row>
    <row r="186" spans="2:15" x14ac:dyDescent="0.25">
      <c r="B186" s="21"/>
      <c r="D186" s="47"/>
      <c r="E186" s="44" t="s">
        <v>428</v>
      </c>
      <c r="F186" s="34" t="s">
        <v>427</v>
      </c>
      <c r="G186" s="44" t="s">
        <v>426</v>
      </c>
      <c r="H186" s="73"/>
    </row>
    <row r="187" spans="2:15" x14ac:dyDescent="0.25">
      <c r="B187" s="21"/>
      <c r="D187" s="51" t="s">
        <v>34</v>
      </c>
      <c r="E187" s="42">
        <v>2924</v>
      </c>
      <c r="F187" s="39">
        <v>21089</v>
      </c>
      <c r="G187" s="42">
        <v>6008</v>
      </c>
      <c r="H187" s="71">
        <v>30021</v>
      </c>
    </row>
    <row r="188" spans="2:15" x14ac:dyDescent="0.25">
      <c r="B188" s="21"/>
      <c r="D188" s="52"/>
      <c r="E188" s="44" t="s">
        <v>425</v>
      </c>
      <c r="F188" s="34" t="s">
        <v>233</v>
      </c>
      <c r="G188" s="44" t="s">
        <v>424</v>
      </c>
      <c r="H188" s="73" t="s">
        <v>53</v>
      </c>
    </row>
    <row r="189" spans="2:15" ht="16.5" customHeight="1" x14ac:dyDescent="0.25">
      <c r="B189" s="21"/>
      <c r="D189" s="74" t="s">
        <v>423</v>
      </c>
      <c r="E189" s="75"/>
      <c r="F189" s="75"/>
      <c r="G189" s="75"/>
      <c r="H189" s="76"/>
    </row>
    <row r="192" spans="2:15" x14ac:dyDescent="0.25">
      <c r="B192" s="82" t="s">
        <v>32</v>
      </c>
      <c r="D192" s="36" t="s">
        <v>563</v>
      </c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8"/>
    </row>
    <row r="193" spans="2:30" x14ac:dyDescent="0.25">
      <c r="B193" s="83" t="s">
        <v>33</v>
      </c>
      <c r="D193" s="29" t="s">
        <v>577</v>
      </c>
      <c r="E193" s="36" t="s">
        <v>564</v>
      </c>
      <c r="F193" s="37"/>
      <c r="G193" s="37"/>
      <c r="H193" s="37"/>
      <c r="I193" s="37"/>
      <c r="J193" s="37"/>
      <c r="K193" s="37"/>
      <c r="L193" s="37"/>
      <c r="M193" s="37"/>
      <c r="N193" s="38"/>
      <c r="O193" s="30" t="s">
        <v>34</v>
      </c>
    </row>
    <row r="194" spans="2:30" ht="24" x14ac:dyDescent="0.25">
      <c r="B194" s="83" t="s">
        <v>35</v>
      </c>
      <c r="D194" s="74"/>
      <c r="E194" s="77" t="s">
        <v>565</v>
      </c>
      <c r="F194" s="23" t="s">
        <v>566</v>
      </c>
      <c r="G194" s="78" t="s">
        <v>567</v>
      </c>
      <c r="H194" s="23" t="s">
        <v>568</v>
      </c>
      <c r="I194" s="78" t="s">
        <v>569</v>
      </c>
      <c r="J194" s="23" t="s">
        <v>570</v>
      </c>
      <c r="K194" s="78" t="s">
        <v>571</v>
      </c>
      <c r="L194" s="23" t="s">
        <v>572</v>
      </c>
      <c r="M194" s="78" t="s">
        <v>573</v>
      </c>
      <c r="N194" s="23" t="s">
        <v>574</v>
      </c>
      <c r="O194" s="76"/>
    </row>
    <row r="195" spans="2:30" x14ac:dyDescent="0.25">
      <c r="B195" s="84" t="s">
        <v>36</v>
      </c>
      <c r="D195" s="46" t="s">
        <v>511</v>
      </c>
      <c r="E195" s="32">
        <v>755</v>
      </c>
      <c r="F195" s="43">
        <v>197</v>
      </c>
      <c r="G195" s="27">
        <v>486</v>
      </c>
      <c r="H195" s="43">
        <v>133</v>
      </c>
      <c r="I195" s="27">
        <v>627</v>
      </c>
      <c r="J195" s="43">
        <v>1089</v>
      </c>
      <c r="K195" s="27">
        <v>976</v>
      </c>
      <c r="L195" s="43">
        <v>131</v>
      </c>
      <c r="M195" s="27">
        <v>216</v>
      </c>
      <c r="N195" s="43">
        <v>4</v>
      </c>
      <c r="O195" s="72">
        <v>4614</v>
      </c>
    </row>
    <row r="196" spans="2:30" x14ac:dyDescent="0.25">
      <c r="B196" s="21"/>
      <c r="D196" s="46"/>
      <c r="E196" s="32" t="s">
        <v>500</v>
      </c>
      <c r="F196" s="43" t="s">
        <v>499</v>
      </c>
      <c r="G196" s="27" t="s">
        <v>498</v>
      </c>
      <c r="H196" s="43" t="s">
        <v>496</v>
      </c>
      <c r="I196" s="27" t="s">
        <v>360</v>
      </c>
      <c r="J196" s="43" t="s">
        <v>330</v>
      </c>
      <c r="K196" s="27" t="s">
        <v>497</v>
      </c>
      <c r="L196" s="43" t="s">
        <v>496</v>
      </c>
      <c r="M196" s="27" t="s">
        <v>495</v>
      </c>
      <c r="N196" s="43" t="s">
        <v>494</v>
      </c>
      <c r="O196" s="72" t="s">
        <v>128</v>
      </c>
    </row>
    <row r="197" spans="2:30" x14ac:dyDescent="0.25">
      <c r="B197" s="21"/>
      <c r="D197" s="46"/>
      <c r="E197" s="32" t="s">
        <v>493</v>
      </c>
      <c r="F197" s="43" t="s">
        <v>492</v>
      </c>
      <c r="G197" s="27" t="s">
        <v>491</v>
      </c>
      <c r="H197" s="43" t="s">
        <v>168</v>
      </c>
      <c r="I197" s="27" t="s">
        <v>490</v>
      </c>
      <c r="J197" s="43" t="s">
        <v>489</v>
      </c>
      <c r="K197" s="27" t="s">
        <v>488</v>
      </c>
      <c r="L197" s="43" t="s">
        <v>487</v>
      </c>
      <c r="M197" s="27" t="s">
        <v>486</v>
      </c>
      <c r="N197" s="43" t="s">
        <v>71</v>
      </c>
      <c r="O197" s="72"/>
    </row>
    <row r="198" spans="2:30" x14ac:dyDescent="0.25">
      <c r="B198" s="21"/>
      <c r="D198" s="46"/>
      <c r="E198" s="32" t="s">
        <v>485</v>
      </c>
      <c r="F198" s="43" t="s">
        <v>484</v>
      </c>
      <c r="G198" s="27" t="s">
        <v>483</v>
      </c>
      <c r="H198" s="43" t="s">
        <v>482</v>
      </c>
      <c r="I198" s="27" t="s">
        <v>481</v>
      </c>
      <c r="J198" s="43" t="s">
        <v>480</v>
      </c>
      <c r="K198" s="27" t="s">
        <v>479</v>
      </c>
      <c r="L198" s="43" t="s">
        <v>478</v>
      </c>
      <c r="M198" s="27" t="s">
        <v>477</v>
      </c>
      <c r="N198" s="43" t="s">
        <v>476</v>
      </c>
      <c r="O198" s="72"/>
    </row>
    <row r="199" spans="2:30" x14ac:dyDescent="0.25">
      <c r="B199" s="21"/>
      <c r="D199" s="45" t="s">
        <v>512</v>
      </c>
      <c r="E199" s="79">
        <v>4742</v>
      </c>
      <c r="F199" s="42">
        <v>2062</v>
      </c>
      <c r="G199" s="39">
        <v>5015</v>
      </c>
      <c r="H199" s="42">
        <v>2176</v>
      </c>
      <c r="I199" s="39">
        <v>3482</v>
      </c>
      <c r="J199" s="42">
        <v>2259</v>
      </c>
      <c r="K199" s="39">
        <v>2641</v>
      </c>
      <c r="L199" s="42">
        <v>1578</v>
      </c>
      <c r="M199" s="39">
        <v>1399</v>
      </c>
      <c r="N199" s="42">
        <v>55</v>
      </c>
      <c r="O199" s="71">
        <v>25409</v>
      </c>
    </row>
    <row r="200" spans="2:30" x14ac:dyDescent="0.25">
      <c r="B200" s="21"/>
      <c r="D200" s="46"/>
      <c r="E200" s="32" t="s">
        <v>475</v>
      </c>
      <c r="F200" s="43" t="s">
        <v>256</v>
      </c>
      <c r="G200" s="27" t="s">
        <v>474</v>
      </c>
      <c r="H200" s="43" t="s">
        <v>473</v>
      </c>
      <c r="I200" s="27" t="s">
        <v>472</v>
      </c>
      <c r="J200" s="43" t="s">
        <v>270</v>
      </c>
      <c r="K200" s="27" t="s">
        <v>471</v>
      </c>
      <c r="L200" s="43" t="s">
        <v>470</v>
      </c>
      <c r="M200" s="27" t="s">
        <v>221</v>
      </c>
      <c r="N200" s="43" t="s">
        <v>469</v>
      </c>
      <c r="O200" s="72" t="s">
        <v>127</v>
      </c>
    </row>
    <row r="201" spans="2:30" x14ac:dyDescent="0.25">
      <c r="B201" s="21"/>
      <c r="D201" s="46"/>
      <c r="E201" s="32" t="s">
        <v>468</v>
      </c>
      <c r="F201" s="43" t="s">
        <v>467</v>
      </c>
      <c r="G201" s="27" t="s">
        <v>466</v>
      </c>
      <c r="H201" s="43" t="s">
        <v>465</v>
      </c>
      <c r="I201" s="27" t="s">
        <v>464</v>
      </c>
      <c r="J201" s="43" t="s">
        <v>463</v>
      </c>
      <c r="K201" s="27" t="s">
        <v>244</v>
      </c>
      <c r="L201" s="43" t="s">
        <v>462</v>
      </c>
      <c r="M201" s="27" t="s">
        <v>461</v>
      </c>
      <c r="N201" s="43" t="s">
        <v>323</v>
      </c>
      <c r="O201" s="72"/>
    </row>
    <row r="202" spans="2:30" x14ac:dyDescent="0.25">
      <c r="B202" s="21"/>
      <c r="D202" s="47"/>
      <c r="E202" s="80" t="s">
        <v>460</v>
      </c>
      <c r="F202" s="44" t="s">
        <v>459</v>
      </c>
      <c r="G202" s="34" t="s">
        <v>458</v>
      </c>
      <c r="H202" s="44" t="s">
        <v>457</v>
      </c>
      <c r="I202" s="34" t="s">
        <v>456</v>
      </c>
      <c r="J202" s="44" t="s">
        <v>455</v>
      </c>
      <c r="K202" s="34" t="s">
        <v>454</v>
      </c>
      <c r="L202" s="44" t="s">
        <v>453</v>
      </c>
      <c r="M202" s="34" t="s">
        <v>452</v>
      </c>
      <c r="N202" s="44" t="s">
        <v>451</v>
      </c>
      <c r="O202" s="73"/>
    </row>
    <row r="203" spans="2:30" x14ac:dyDescent="0.25">
      <c r="B203" s="21"/>
      <c r="D203" s="81" t="s">
        <v>34</v>
      </c>
      <c r="E203" s="32">
        <v>5497</v>
      </c>
      <c r="F203" s="43">
        <v>2259</v>
      </c>
      <c r="G203" s="27">
        <v>5501</v>
      </c>
      <c r="H203" s="43">
        <v>2309</v>
      </c>
      <c r="I203" s="27">
        <v>4109</v>
      </c>
      <c r="J203" s="43">
        <v>3348</v>
      </c>
      <c r="K203" s="27">
        <v>3617</v>
      </c>
      <c r="L203" s="43">
        <v>1709</v>
      </c>
      <c r="M203" s="27">
        <v>1615</v>
      </c>
      <c r="N203" s="43">
        <v>59</v>
      </c>
      <c r="O203" s="72">
        <v>30023</v>
      </c>
    </row>
    <row r="204" spans="2:30" x14ac:dyDescent="0.25">
      <c r="B204" s="21"/>
      <c r="D204" s="52"/>
      <c r="E204" s="80" t="s">
        <v>450</v>
      </c>
      <c r="F204" s="44" t="s">
        <v>270</v>
      </c>
      <c r="G204" s="34" t="s">
        <v>449</v>
      </c>
      <c r="H204" s="44" t="s">
        <v>336</v>
      </c>
      <c r="I204" s="34" t="s">
        <v>448</v>
      </c>
      <c r="J204" s="44" t="s">
        <v>447</v>
      </c>
      <c r="K204" s="34" t="s">
        <v>446</v>
      </c>
      <c r="L204" s="44" t="s">
        <v>445</v>
      </c>
      <c r="M204" s="34" t="s">
        <v>444</v>
      </c>
      <c r="N204" s="44" t="s">
        <v>144</v>
      </c>
      <c r="O204" s="73" t="s">
        <v>53</v>
      </c>
    </row>
    <row r="207" spans="2:30" x14ac:dyDescent="0.25">
      <c r="B207" s="82" t="s">
        <v>32</v>
      </c>
      <c r="D207" s="36" t="s">
        <v>576</v>
      </c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8"/>
    </row>
    <row r="208" spans="2:30" x14ac:dyDescent="0.25">
      <c r="B208" s="83" t="s">
        <v>33</v>
      </c>
      <c r="D208" s="22" t="s">
        <v>578</v>
      </c>
      <c r="E208" s="22" t="s">
        <v>575</v>
      </c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 t="s">
        <v>34</v>
      </c>
    </row>
    <row r="209" spans="2:30" ht="21" customHeight="1" x14ac:dyDescent="0.25">
      <c r="B209" s="83" t="s">
        <v>35</v>
      </c>
      <c r="D209" s="36"/>
      <c r="E209" s="69" t="s">
        <v>533</v>
      </c>
      <c r="F209" s="69" t="s">
        <v>534</v>
      </c>
      <c r="G209" s="70" t="s">
        <v>535</v>
      </c>
      <c r="H209" s="69" t="s">
        <v>536</v>
      </c>
      <c r="I209" s="70" t="s">
        <v>537</v>
      </c>
      <c r="J209" s="69" t="s">
        <v>538</v>
      </c>
      <c r="K209" s="70" t="s">
        <v>539</v>
      </c>
      <c r="L209" s="69" t="s">
        <v>540</v>
      </c>
      <c r="M209" s="70" t="s">
        <v>541</v>
      </c>
      <c r="N209" s="69" t="s">
        <v>542</v>
      </c>
      <c r="O209" s="70" t="s">
        <v>543</v>
      </c>
      <c r="P209" s="69" t="s">
        <v>544</v>
      </c>
      <c r="Q209" s="70" t="s">
        <v>545</v>
      </c>
      <c r="R209" s="69" t="s">
        <v>546</v>
      </c>
      <c r="S209" s="70" t="s">
        <v>547</v>
      </c>
      <c r="T209" s="69" t="s">
        <v>548</v>
      </c>
      <c r="U209" s="70" t="s">
        <v>549</v>
      </c>
      <c r="V209" s="69" t="s">
        <v>550</v>
      </c>
      <c r="W209" s="70" t="s">
        <v>551</v>
      </c>
      <c r="X209" s="69" t="s">
        <v>552</v>
      </c>
      <c r="Y209" s="70" t="s">
        <v>553</v>
      </c>
      <c r="Z209" s="69" t="s">
        <v>554</v>
      </c>
      <c r="AA209" s="70" t="s">
        <v>555</v>
      </c>
      <c r="AB209" s="69" t="s">
        <v>556</v>
      </c>
      <c r="AC209" s="70" t="s">
        <v>557</v>
      </c>
      <c r="AD209" s="38"/>
    </row>
    <row r="210" spans="2:30" x14ac:dyDescent="0.25">
      <c r="B210" s="84" t="s">
        <v>36</v>
      </c>
      <c r="D210" s="45" t="s">
        <v>511</v>
      </c>
      <c r="E210" s="42">
        <v>675</v>
      </c>
      <c r="F210" s="39">
        <v>101</v>
      </c>
      <c r="G210" s="42">
        <v>305</v>
      </c>
      <c r="H210" s="39">
        <v>272</v>
      </c>
      <c r="I210" s="42">
        <v>300</v>
      </c>
      <c r="J210" s="39">
        <v>152</v>
      </c>
      <c r="K210" s="42">
        <v>433</v>
      </c>
      <c r="L210" s="39">
        <v>175</v>
      </c>
      <c r="M210" s="42">
        <v>412</v>
      </c>
      <c r="N210" s="39">
        <v>537</v>
      </c>
      <c r="O210" s="42">
        <v>346</v>
      </c>
      <c r="P210" s="39">
        <v>187</v>
      </c>
      <c r="Q210" s="42">
        <v>200</v>
      </c>
      <c r="R210" s="39">
        <v>271</v>
      </c>
      <c r="S210" s="42">
        <v>62</v>
      </c>
      <c r="T210" s="39">
        <v>109</v>
      </c>
      <c r="U210" s="42">
        <v>510</v>
      </c>
      <c r="V210" s="39">
        <v>282</v>
      </c>
      <c r="W210" s="42">
        <v>339</v>
      </c>
      <c r="X210" s="39">
        <v>325</v>
      </c>
      <c r="Y210" s="42">
        <v>195</v>
      </c>
      <c r="Z210" s="39">
        <v>68</v>
      </c>
      <c r="AA210" s="42">
        <v>194</v>
      </c>
      <c r="AB210" s="39">
        <v>208</v>
      </c>
      <c r="AC210" s="42">
        <v>8</v>
      </c>
      <c r="AD210" s="40">
        <v>6666</v>
      </c>
    </row>
    <row r="211" spans="2:30" x14ac:dyDescent="0.25">
      <c r="B211" s="21"/>
      <c r="D211" s="46"/>
      <c r="E211" s="43" t="s">
        <v>422</v>
      </c>
      <c r="F211" s="27" t="s">
        <v>421</v>
      </c>
      <c r="G211" s="43" t="s">
        <v>389</v>
      </c>
      <c r="H211" s="27" t="s">
        <v>203</v>
      </c>
      <c r="I211" s="43" t="s">
        <v>420</v>
      </c>
      <c r="J211" s="27" t="s">
        <v>419</v>
      </c>
      <c r="K211" s="43" t="s">
        <v>418</v>
      </c>
      <c r="L211" s="27" t="s">
        <v>417</v>
      </c>
      <c r="M211" s="43" t="s">
        <v>268</v>
      </c>
      <c r="N211" s="27" t="s">
        <v>416</v>
      </c>
      <c r="O211" s="43" t="s">
        <v>415</v>
      </c>
      <c r="P211" s="27" t="s">
        <v>414</v>
      </c>
      <c r="Q211" s="43" t="s">
        <v>413</v>
      </c>
      <c r="R211" s="27" t="s">
        <v>412</v>
      </c>
      <c r="S211" s="43" t="s">
        <v>140</v>
      </c>
      <c r="T211" s="27" t="s">
        <v>411</v>
      </c>
      <c r="U211" s="43" t="s">
        <v>410</v>
      </c>
      <c r="V211" s="27" t="s">
        <v>409</v>
      </c>
      <c r="W211" s="43" t="s">
        <v>108</v>
      </c>
      <c r="X211" s="27" t="s">
        <v>408</v>
      </c>
      <c r="Y211" s="43" t="s">
        <v>85</v>
      </c>
      <c r="Z211" s="27" t="s">
        <v>407</v>
      </c>
      <c r="AA211" s="43" t="s">
        <v>85</v>
      </c>
      <c r="AB211" s="27" t="s">
        <v>406</v>
      </c>
      <c r="AC211" s="43" t="s">
        <v>176</v>
      </c>
      <c r="AD211" s="33" t="s">
        <v>124</v>
      </c>
    </row>
    <row r="212" spans="2:30" x14ac:dyDescent="0.25">
      <c r="B212" s="21"/>
      <c r="D212" s="46"/>
      <c r="E212" s="43" t="s">
        <v>405</v>
      </c>
      <c r="F212" s="27" t="s">
        <v>230</v>
      </c>
      <c r="G212" s="43" t="s">
        <v>404</v>
      </c>
      <c r="H212" s="27" t="s">
        <v>281</v>
      </c>
      <c r="I212" s="43" t="s">
        <v>403</v>
      </c>
      <c r="J212" s="27" t="s">
        <v>402</v>
      </c>
      <c r="K212" s="43" t="s">
        <v>401</v>
      </c>
      <c r="L212" s="27" t="s">
        <v>400</v>
      </c>
      <c r="M212" s="43" t="s">
        <v>340</v>
      </c>
      <c r="N212" s="27" t="s">
        <v>399</v>
      </c>
      <c r="O212" s="43" t="s">
        <v>398</v>
      </c>
      <c r="P212" s="27" t="s">
        <v>397</v>
      </c>
      <c r="Q212" s="43" t="s">
        <v>164</v>
      </c>
      <c r="R212" s="27" t="s">
        <v>396</v>
      </c>
      <c r="S212" s="43" t="s">
        <v>395</v>
      </c>
      <c r="T212" s="27" t="s">
        <v>285</v>
      </c>
      <c r="U212" s="43" t="s">
        <v>394</v>
      </c>
      <c r="V212" s="27" t="s">
        <v>393</v>
      </c>
      <c r="W212" s="43" t="s">
        <v>392</v>
      </c>
      <c r="X212" s="27" t="s">
        <v>391</v>
      </c>
      <c r="Y212" s="43" t="s">
        <v>390</v>
      </c>
      <c r="Z212" s="27" t="s">
        <v>389</v>
      </c>
      <c r="AA212" s="43" t="s">
        <v>388</v>
      </c>
      <c r="AB212" s="27" t="s">
        <v>387</v>
      </c>
      <c r="AC212" s="43" t="s">
        <v>56</v>
      </c>
      <c r="AD212" s="33"/>
    </row>
    <row r="213" spans="2:30" x14ac:dyDescent="0.25">
      <c r="B213" s="21"/>
      <c r="D213" s="47"/>
      <c r="E213" s="44" t="s">
        <v>386</v>
      </c>
      <c r="F213" s="34" t="s">
        <v>385</v>
      </c>
      <c r="G213" s="44" t="s">
        <v>384</v>
      </c>
      <c r="H213" s="34" t="s">
        <v>383</v>
      </c>
      <c r="I213" s="44" t="s">
        <v>382</v>
      </c>
      <c r="J213" s="34" t="s">
        <v>381</v>
      </c>
      <c r="K213" s="44" t="s">
        <v>380</v>
      </c>
      <c r="L213" s="34" t="s">
        <v>379</v>
      </c>
      <c r="M213" s="44" t="s">
        <v>378</v>
      </c>
      <c r="N213" s="34" t="s">
        <v>377</v>
      </c>
      <c r="O213" s="44" t="s">
        <v>376</v>
      </c>
      <c r="P213" s="34" t="s">
        <v>375</v>
      </c>
      <c r="Q213" s="44" t="s">
        <v>374</v>
      </c>
      <c r="R213" s="34" t="s">
        <v>373</v>
      </c>
      <c r="S213" s="44" t="s">
        <v>372</v>
      </c>
      <c r="T213" s="34" t="s">
        <v>371</v>
      </c>
      <c r="U213" s="44" t="s">
        <v>370</v>
      </c>
      <c r="V213" s="34" t="s">
        <v>369</v>
      </c>
      <c r="W213" s="44" t="s">
        <v>368</v>
      </c>
      <c r="X213" s="34" t="s">
        <v>367</v>
      </c>
      <c r="Y213" s="44" t="s">
        <v>366</v>
      </c>
      <c r="Z213" s="34" t="s">
        <v>365</v>
      </c>
      <c r="AA213" s="44" t="s">
        <v>364</v>
      </c>
      <c r="AB213" s="34" t="s">
        <v>363</v>
      </c>
      <c r="AC213" s="44" t="s">
        <v>362</v>
      </c>
      <c r="AD213" s="35"/>
    </row>
    <row r="214" spans="2:30" x14ac:dyDescent="0.25">
      <c r="B214" s="21"/>
      <c r="D214" s="46" t="s">
        <v>512</v>
      </c>
      <c r="E214" s="43">
        <v>820</v>
      </c>
      <c r="F214" s="27">
        <v>813</v>
      </c>
      <c r="G214" s="43">
        <v>628</v>
      </c>
      <c r="H214" s="27">
        <v>850</v>
      </c>
      <c r="I214" s="43">
        <v>1443</v>
      </c>
      <c r="J214" s="27">
        <v>890</v>
      </c>
      <c r="K214" s="43">
        <v>1291</v>
      </c>
      <c r="L214" s="27">
        <v>1258</v>
      </c>
      <c r="M214" s="43">
        <v>1797</v>
      </c>
      <c r="N214" s="27">
        <v>1488</v>
      </c>
      <c r="O214" s="43">
        <v>639</v>
      </c>
      <c r="P214" s="27">
        <v>1214</v>
      </c>
      <c r="Q214" s="43">
        <v>1198</v>
      </c>
      <c r="R214" s="27">
        <v>649</v>
      </c>
      <c r="S214" s="43">
        <v>847</v>
      </c>
      <c r="T214" s="27">
        <v>801</v>
      </c>
      <c r="U214" s="43">
        <v>1555</v>
      </c>
      <c r="V214" s="27">
        <v>1524</v>
      </c>
      <c r="W214" s="43">
        <v>569</v>
      </c>
      <c r="X214" s="27">
        <v>15</v>
      </c>
      <c r="Y214" s="43">
        <v>722</v>
      </c>
      <c r="Z214" s="27">
        <v>832</v>
      </c>
      <c r="AA214" s="43">
        <v>717</v>
      </c>
      <c r="AB214" s="27">
        <v>746</v>
      </c>
      <c r="AC214" s="43">
        <v>51</v>
      </c>
      <c r="AD214" s="33">
        <v>23357</v>
      </c>
    </row>
    <row r="215" spans="2:30" x14ac:dyDescent="0.25">
      <c r="B215" s="21"/>
      <c r="D215" s="46"/>
      <c r="E215" s="43" t="s">
        <v>361</v>
      </c>
      <c r="F215" s="27" t="s">
        <v>86</v>
      </c>
      <c r="G215" s="43" t="s">
        <v>360</v>
      </c>
      <c r="H215" s="27" t="s">
        <v>359</v>
      </c>
      <c r="I215" s="43" t="s">
        <v>358</v>
      </c>
      <c r="J215" s="27" t="s">
        <v>357</v>
      </c>
      <c r="K215" s="43" t="s">
        <v>356</v>
      </c>
      <c r="L215" s="27" t="s">
        <v>355</v>
      </c>
      <c r="M215" s="43" t="s">
        <v>354</v>
      </c>
      <c r="N215" s="27" t="s">
        <v>353</v>
      </c>
      <c r="O215" s="43" t="s">
        <v>352</v>
      </c>
      <c r="P215" s="27" t="s">
        <v>351</v>
      </c>
      <c r="Q215" s="43" t="s">
        <v>350</v>
      </c>
      <c r="R215" s="27" t="s">
        <v>159</v>
      </c>
      <c r="S215" s="43" t="s">
        <v>349</v>
      </c>
      <c r="T215" s="27" t="s">
        <v>297</v>
      </c>
      <c r="U215" s="43" t="s">
        <v>348</v>
      </c>
      <c r="V215" s="27" t="s">
        <v>347</v>
      </c>
      <c r="W215" s="43" t="s">
        <v>57</v>
      </c>
      <c r="X215" s="27" t="s">
        <v>346</v>
      </c>
      <c r="Y215" s="43" t="s">
        <v>279</v>
      </c>
      <c r="Z215" s="27" t="s">
        <v>345</v>
      </c>
      <c r="AA215" s="43" t="s">
        <v>77</v>
      </c>
      <c r="AB215" s="27" t="s">
        <v>344</v>
      </c>
      <c r="AC215" s="43" t="s">
        <v>141</v>
      </c>
      <c r="AD215" s="33" t="s">
        <v>117</v>
      </c>
    </row>
    <row r="216" spans="2:30" x14ac:dyDescent="0.25">
      <c r="B216" s="21"/>
      <c r="D216" s="46"/>
      <c r="E216" s="43" t="s">
        <v>343</v>
      </c>
      <c r="F216" s="27" t="s">
        <v>342</v>
      </c>
      <c r="G216" s="43" t="s">
        <v>74</v>
      </c>
      <c r="H216" s="27" t="s">
        <v>341</v>
      </c>
      <c r="I216" s="43" t="s">
        <v>340</v>
      </c>
      <c r="J216" s="27" t="s">
        <v>339</v>
      </c>
      <c r="K216" s="43" t="s">
        <v>338</v>
      </c>
      <c r="L216" s="27" t="s">
        <v>337</v>
      </c>
      <c r="M216" s="43" t="s">
        <v>336</v>
      </c>
      <c r="N216" s="27" t="s">
        <v>335</v>
      </c>
      <c r="O216" s="43" t="s">
        <v>334</v>
      </c>
      <c r="P216" s="27" t="s">
        <v>333</v>
      </c>
      <c r="Q216" s="43" t="s">
        <v>332</v>
      </c>
      <c r="R216" s="27" t="s">
        <v>331</v>
      </c>
      <c r="S216" s="43" t="s">
        <v>330</v>
      </c>
      <c r="T216" s="27" t="s">
        <v>329</v>
      </c>
      <c r="U216" s="43" t="s">
        <v>248</v>
      </c>
      <c r="V216" s="27" t="s">
        <v>328</v>
      </c>
      <c r="W216" s="43" t="s">
        <v>155</v>
      </c>
      <c r="X216" s="27" t="s">
        <v>146</v>
      </c>
      <c r="Y216" s="43" t="s">
        <v>327</v>
      </c>
      <c r="Z216" s="27" t="s">
        <v>326</v>
      </c>
      <c r="AA216" s="43" t="s">
        <v>325</v>
      </c>
      <c r="AB216" s="27" t="s">
        <v>324</v>
      </c>
      <c r="AC216" s="43" t="s">
        <v>323</v>
      </c>
      <c r="AD216" s="33"/>
    </row>
    <row r="217" spans="2:30" x14ac:dyDescent="0.25">
      <c r="B217" s="21"/>
      <c r="D217" s="46"/>
      <c r="E217" s="43" t="s">
        <v>322</v>
      </c>
      <c r="F217" s="27" t="s">
        <v>321</v>
      </c>
      <c r="G217" s="43" t="s">
        <v>320</v>
      </c>
      <c r="H217" s="27" t="s">
        <v>319</v>
      </c>
      <c r="I217" s="43" t="s">
        <v>318</v>
      </c>
      <c r="J217" s="27" t="s">
        <v>317</v>
      </c>
      <c r="K217" s="43" t="s">
        <v>316</v>
      </c>
      <c r="L217" s="27" t="s">
        <v>315</v>
      </c>
      <c r="M217" s="43" t="s">
        <v>314</v>
      </c>
      <c r="N217" s="27" t="s">
        <v>313</v>
      </c>
      <c r="O217" s="43" t="s">
        <v>312</v>
      </c>
      <c r="P217" s="27" t="s">
        <v>311</v>
      </c>
      <c r="Q217" s="43" t="s">
        <v>310</v>
      </c>
      <c r="R217" s="27" t="s">
        <v>309</v>
      </c>
      <c r="S217" s="43" t="s">
        <v>308</v>
      </c>
      <c r="T217" s="27" t="s">
        <v>307</v>
      </c>
      <c r="U217" s="43" t="s">
        <v>306</v>
      </c>
      <c r="V217" s="27" t="s">
        <v>305</v>
      </c>
      <c r="W217" s="43" t="s">
        <v>304</v>
      </c>
      <c r="X217" s="27" t="s">
        <v>303</v>
      </c>
      <c r="Y217" s="43" t="s">
        <v>302</v>
      </c>
      <c r="Z217" s="27" t="s">
        <v>301</v>
      </c>
      <c r="AA217" s="43" t="s">
        <v>300</v>
      </c>
      <c r="AB217" s="27" t="s">
        <v>299</v>
      </c>
      <c r="AC217" s="43" t="s">
        <v>298</v>
      </c>
      <c r="AD217" s="33"/>
    </row>
    <row r="218" spans="2:30" x14ac:dyDescent="0.25">
      <c r="B218" s="21"/>
      <c r="D218" s="51" t="s">
        <v>34</v>
      </c>
      <c r="E218" s="42">
        <v>1495</v>
      </c>
      <c r="F218" s="39">
        <v>914</v>
      </c>
      <c r="G218" s="42">
        <v>933</v>
      </c>
      <c r="H218" s="39">
        <v>1122</v>
      </c>
      <c r="I218" s="42">
        <v>1743</v>
      </c>
      <c r="J218" s="39">
        <v>1042</v>
      </c>
      <c r="K218" s="42">
        <v>1724</v>
      </c>
      <c r="L218" s="39">
        <v>1433</v>
      </c>
      <c r="M218" s="42">
        <v>2209</v>
      </c>
      <c r="N218" s="39">
        <v>2025</v>
      </c>
      <c r="O218" s="42">
        <v>985</v>
      </c>
      <c r="P218" s="39">
        <v>1401</v>
      </c>
      <c r="Q218" s="42">
        <v>1398</v>
      </c>
      <c r="R218" s="39">
        <v>920</v>
      </c>
      <c r="S218" s="42">
        <v>909</v>
      </c>
      <c r="T218" s="39">
        <v>910</v>
      </c>
      <c r="U218" s="42">
        <v>2065</v>
      </c>
      <c r="V218" s="39">
        <v>1806</v>
      </c>
      <c r="W218" s="42">
        <v>908</v>
      </c>
      <c r="X218" s="39">
        <v>340</v>
      </c>
      <c r="Y218" s="42">
        <v>917</v>
      </c>
      <c r="Z218" s="39">
        <v>900</v>
      </c>
      <c r="AA218" s="42">
        <v>911</v>
      </c>
      <c r="AB218" s="39">
        <v>954</v>
      </c>
      <c r="AC218" s="42">
        <v>59</v>
      </c>
      <c r="AD218" s="40">
        <v>30023</v>
      </c>
    </row>
    <row r="219" spans="2:30" x14ac:dyDescent="0.25">
      <c r="B219" s="21"/>
      <c r="D219" s="52"/>
      <c r="E219" s="44" t="s">
        <v>296</v>
      </c>
      <c r="F219" s="34" t="s">
        <v>290</v>
      </c>
      <c r="G219" s="44" t="s">
        <v>284</v>
      </c>
      <c r="H219" s="34" t="s">
        <v>276</v>
      </c>
      <c r="I219" s="44" t="s">
        <v>273</v>
      </c>
      <c r="J219" s="34" t="s">
        <v>266</v>
      </c>
      <c r="K219" s="44" t="s">
        <v>260</v>
      </c>
      <c r="L219" s="34" t="s">
        <v>254</v>
      </c>
      <c r="M219" s="44" t="s">
        <v>247</v>
      </c>
      <c r="N219" s="34" t="s">
        <v>241</v>
      </c>
      <c r="O219" s="44" t="s">
        <v>234</v>
      </c>
      <c r="P219" s="34" t="s">
        <v>227</v>
      </c>
      <c r="Q219" s="44" t="s">
        <v>221</v>
      </c>
      <c r="R219" s="34" t="s">
        <v>214</v>
      </c>
      <c r="S219" s="44" t="s">
        <v>158</v>
      </c>
      <c r="T219" s="34" t="s">
        <v>158</v>
      </c>
      <c r="U219" s="44" t="s">
        <v>195</v>
      </c>
      <c r="V219" s="34" t="s">
        <v>188</v>
      </c>
      <c r="W219" s="44" t="s">
        <v>181</v>
      </c>
      <c r="X219" s="34" t="s">
        <v>108</v>
      </c>
      <c r="Y219" s="44" t="s">
        <v>160</v>
      </c>
      <c r="Z219" s="34" t="s">
        <v>164</v>
      </c>
      <c r="AA219" s="44" t="s">
        <v>158</v>
      </c>
      <c r="AB219" s="34" t="s">
        <v>151</v>
      </c>
      <c r="AC219" s="44" t="s">
        <v>144</v>
      </c>
      <c r="AD219" s="35" t="s">
        <v>53</v>
      </c>
    </row>
  </sheetData>
  <mergeCells count="83">
    <mergeCell ref="D2:J2"/>
    <mergeCell ref="D3:J3"/>
    <mergeCell ref="D4:J4"/>
    <mergeCell ref="D5:J5"/>
    <mergeCell ref="D210:D213"/>
    <mergeCell ref="D214:D217"/>
    <mergeCell ref="D218:D219"/>
    <mergeCell ref="D192:O192"/>
    <mergeCell ref="E193:N193"/>
    <mergeCell ref="O193:O194"/>
    <mergeCell ref="D207:AD207"/>
    <mergeCell ref="E208:AC208"/>
    <mergeCell ref="AD208:AD209"/>
    <mergeCell ref="D208:D209"/>
    <mergeCell ref="D177:D178"/>
    <mergeCell ref="E177:G177"/>
    <mergeCell ref="H177:H178"/>
    <mergeCell ref="D189:H189"/>
    <mergeCell ref="D176:H176"/>
    <mergeCell ref="D54:G54"/>
    <mergeCell ref="D55:D56"/>
    <mergeCell ref="E55:F55"/>
    <mergeCell ref="D69:G69"/>
    <mergeCell ref="E70:F70"/>
    <mergeCell ref="G70:G71"/>
    <mergeCell ref="D70:D71"/>
    <mergeCell ref="M25:M26"/>
    <mergeCell ref="D24:M24"/>
    <mergeCell ref="D39:G39"/>
    <mergeCell ref="E40:F40"/>
    <mergeCell ref="G40:G41"/>
    <mergeCell ref="D40:D41"/>
    <mergeCell ref="D9:G9"/>
    <mergeCell ref="E10:F10"/>
    <mergeCell ref="G10:G11"/>
    <mergeCell ref="E25:L25"/>
    <mergeCell ref="D20:D21"/>
    <mergeCell ref="D10:D11"/>
    <mergeCell ref="D12:D15"/>
    <mergeCell ref="D16:D19"/>
    <mergeCell ref="D35:D36"/>
    <mergeCell ref="D25:D26"/>
    <mergeCell ref="D27:D30"/>
    <mergeCell ref="D31:D34"/>
    <mergeCell ref="D50:D51"/>
    <mergeCell ref="D42:D45"/>
    <mergeCell ref="D46:D49"/>
    <mergeCell ref="D65:D66"/>
    <mergeCell ref="D57:D60"/>
    <mergeCell ref="D61:D64"/>
    <mergeCell ref="D156:D159"/>
    <mergeCell ref="D160:D163"/>
    <mergeCell ref="D164:D167"/>
    <mergeCell ref="D168:D171"/>
    <mergeCell ref="D172:D173"/>
    <mergeCell ref="D136:D139"/>
    <mergeCell ref="D140:D143"/>
    <mergeCell ref="D144:D147"/>
    <mergeCell ref="D148:D151"/>
    <mergeCell ref="D152:D155"/>
    <mergeCell ref="D116:D119"/>
    <mergeCell ref="D120:D123"/>
    <mergeCell ref="D124:D127"/>
    <mergeCell ref="D128:D131"/>
    <mergeCell ref="D132:D135"/>
    <mergeCell ref="D96:D99"/>
    <mergeCell ref="D100:D103"/>
    <mergeCell ref="D104:D107"/>
    <mergeCell ref="D108:D111"/>
    <mergeCell ref="D112:D115"/>
    <mergeCell ref="D76:D79"/>
    <mergeCell ref="D80:D83"/>
    <mergeCell ref="D84:D87"/>
    <mergeCell ref="D88:D91"/>
    <mergeCell ref="D92:D95"/>
    <mergeCell ref="D72:D75"/>
    <mergeCell ref="D187:D188"/>
    <mergeCell ref="D179:D182"/>
    <mergeCell ref="D183:D186"/>
    <mergeCell ref="D203:D204"/>
    <mergeCell ref="D193:D194"/>
    <mergeCell ref="D195:D198"/>
    <mergeCell ref="D199:D202"/>
  </mergeCells>
  <pageMargins left="0.19685039370078741" right="0.19685039370078741" top="0.19685039370078741" bottom="0.19685039370078741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descriptivo</vt:lpstr>
      <vt:lpstr> pareto_hogar</vt:lpstr>
      <vt:lpstr>pareto_hogartotal</vt:lpstr>
      <vt:lpstr>Tablas_contingencia</vt:lpstr>
      <vt:lpstr>' pareto_hogar'!Área_de_impresión</vt:lpstr>
      <vt:lpstr>descriptivo!Área_de_impresión</vt:lpstr>
      <vt:lpstr>pareto_hogartotal!Área_de_impresión</vt:lpstr>
      <vt:lpstr>Tablas_contingencia!Área_de_impresión</vt:lpstr>
      <vt:lpstr>' pareto_hogar'!Títulos_a_imprimir</vt:lpstr>
      <vt:lpstr>pareto_hogartotal!Títulos_a_imprimir</vt:lpstr>
      <vt:lpstr>Tablas_contingencia!Títulos_a_imprimir</vt:lpstr>
    </vt:vector>
  </TitlesOfParts>
  <Company>CHALO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Asqui Balladares</dc:creator>
  <cp:lastModifiedBy>maria alejandra moscoso estrella</cp:lastModifiedBy>
  <cp:lastPrinted>2019-08-27T16:26:21Z</cp:lastPrinted>
  <dcterms:created xsi:type="dcterms:W3CDTF">2019-03-08T16:56:51Z</dcterms:created>
  <dcterms:modified xsi:type="dcterms:W3CDTF">2019-08-27T16:30:52Z</dcterms:modified>
</cp:coreProperties>
</file>